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EspaceDESL\Fonctions\Finances\préparation publication\colloc - OFGL\2025\CLC - Chapitre_4_Comptes\"/>
    </mc:Choice>
  </mc:AlternateContent>
  <bookViews>
    <workbookView xWindow="0" yWindow="0" windowWidth="19200" windowHeight="7935" tabRatio="860" firstSheet="11" activeTab="19"/>
  </bookViews>
  <sheets>
    <sheet name="4" sheetId="1" r:id="rId1"/>
    <sheet name="Définitions" sheetId="2" r:id="rId2"/>
    <sheet name="Chiffres clés" sheetId="47" r:id="rId3"/>
    <sheet name="4.1 Ens" sheetId="11" r:id="rId4"/>
    <sheet name="4.1 Série" sheetId="32" r:id="rId5"/>
    <sheet name="4.2 Comm" sheetId="3" r:id="rId6"/>
    <sheet name="4.2 Série" sheetId="27" r:id="rId7"/>
    <sheet name="4.2a" sheetId="4" r:id="rId8"/>
    <sheet name="4.2b" sheetId="5" r:id="rId9"/>
    <sheet name="4.3 GFP" sheetId="6" r:id="rId10"/>
    <sheet name="4.3 Série" sheetId="28" r:id="rId11"/>
    <sheet name="4.4 Sec Co" sheetId="7" r:id="rId12"/>
    <sheet name="4.4 Série" sheetId="29" r:id="rId13"/>
    <sheet name="4.5 Dept" sheetId="9" r:id="rId14"/>
    <sheet name="4.5 Série" sheetId="30" r:id="rId15"/>
    <sheet name="4.6 Reg" sheetId="10" r:id="rId16"/>
    <sheet name="4.6 Série" sheetId="31" r:id="rId17"/>
    <sheet name="4.7a Ratios Comm " sheetId="22" r:id="rId18"/>
    <sheet name="4.7b Ratios tour" sheetId="23" r:id="rId19"/>
    <sheet name="4.7c Ratios Gfp" sheetId="24" r:id="rId20"/>
    <sheet name="4.8 Ratios DepReg" sheetId="25" r:id="rId21"/>
    <sheet name="4.9 Synd" sheetId="12" r:id="rId22"/>
    <sheet name="4.9 Série" sheetId="33" r:id="rId23"/>
    <sheet name="4.10 Ens+Synd" sheetId="13" r:id="rId24"/>
    <sheet name="4.10 Série" sheetId="26" r:id="rId25"/>
    <sheet name="4.11 BA" sheetId="14" r:id="rId26"/>
    <sheet name="4.11 Série" sheetId="34" r:id="rId27"/>
    <sheet name="4.12 Consol" sheetId="15" r:id="rId28"/>
    <sheet name="4.12 Série" sheetId="35" r:id="rId29"/>
    <sheet name="4.12R par région" sheetId="46" r:id="rId30"/>
    <sheet name="4.13a Fonc Comm" sheetId="16" r:id="rId31"/>
    <sheet name="4.13a Série" sheetId="36" r:id="rId32"/>
    <sheet name="4.13b Fonc GFP" sheetId="17" r:id="rId33"/>
    <sheet name="4.13b Série" sheetId="37" r:id="rId34"/>
    <sheet name="4.13c Fonc Dept" sheetId="18" r:id="rId35"/>
    <sheet name="4.13c Série" sheetId="38" r:id="rId36"/>
    <sheet name="4.13d Fonc REG" sheetId="19" r:id="rId37"/>
    <sheet name="4.13d Série" sheetId="39" r:id="rId38"/>
    <sheet name="4.13e Fonc Ens" sheetId="20" r:id="rId39"/>
    <sheet name="4,13e Série" sheetId="48" r:id="rId40"/>
    <sheet name="4.13f Fonc Synd et BA" sheetId="21" r:id="rId41"/>
    <sheet name="4.13f série" sheetId="41" r:id="rId42"/>
    <sheet name="Corresp fonction Comm M14-M57" sheetId="42" r:id="rId43"/>
    <sheet name="Corresp fonction GFP M14-M57" sheetId="43" r:id="rId44"/>
    <sheet name="Corresp fonction DEPT M52-M57" sheetId="44" r:id="rId45"/>
    <sheet name="Corresp fonction REG M71-M57" sheetId="45" r:id="rId46"/>
  </sheets>
  <externalReferences>
    <externalReference r:id="rId47"/>
    <externalReference r:id="rId48"/>
  </externalReferences>
  <definedNames>
    <definedName name="_xlnm.Print_Area" localSheetId="0">'4'!$A$7:$K$62</definedName>
    <definedName name="_xlnm.Print_Area" localSheetId="3">'4.1 Ens'!$A$1:$H$52</definedName>
    <definedName name="_xlnm.Print_Area" localSheetId="23">'4.10 Ens+Synd'!$A$1:$H$51</definedName>
    <definedName name="_xlnm.Print_Area" localSheetId="25">'4.11 BA'!$A$1:$H$44</definedName>
    <definedName name="_xlnm.Print_Area" localSheetId="27">'4.12 Consol'!$A$1:$H$44</definedName>
    <definedName name="_xlnm.Print_Area" localSheetId="30">'4.13a Fonc Comm'!$A$1:$G$69</definedName>
    <definedName name="_xlnm.Print_Area" localSheetId="32">'4.13b Fonc GFP'!$A$1:$G$69</definedName>
    <definedName name="_xlnm.Print_Area" localSheetId="34">'4.13c Fonc Dept'!$A$1:$G$68</definedName>
    <definedName name="_xlnm.Print_Area" localSheetId="36">'4.13d Fonc REG'!$A$1:$G$64</definedName>
    <definedName name="_xlnm.Print_Area" localSheetId="38">'4.13e Fonc Ens'!$A$1:$F$50</definedName>
    <definedName name="_xlnm.Print_Area" localSheetId="40">'4.13f Fonc Synd et BA'!$A$1:$F$44</definedName>
    <definedName name="_xlnm.Print_Area" localSheetId="5">'4.2 Comm'!$A$1:$H$52</definedName>
    <definedName name="_xlnm.Print_Area" localSheetId="7">'4.2a'!$A$1:$H$51</definedName>
    <definedName name="_xlnm.Print_Area" localSheetId="8">'4.2b'!$A$1:$H$53</definedName>
    <definedName name="_xlnm.Print_Area" localSheetId="9">'4.3 GFP'!$A$1:$H$52</definedName>
    <definedName name="_xlnm.Print_Area" localSheetId="11">'4.4 Sec Co'!$A$1:$H$52</definedName>
    <definedName name="_xlnm.Print_Area" localSheetId="13">'4.5 Dept'!$A$1:$H$55</definedName>
    <definedName name="_xlnm.Print_Area" localSheetId="15">'4.6 Reg'!$A$1:$H$54</definedName>
    <definedName name="_xlnm.Print_Area" localSheetId="17">'4.7a Ratios Comm '!$A$1:$L$58</definedName>
    <definedName name="_xlnm.Print_Area" localSheetId="18">'4.7b Ratios tour'!$A$1:$M$46</definedName>
    <definedName name="_xlnm.Print_Area" localSheetId="19">'4.7c Ratios Gfp'!$A$1:$L$53</definedName>
    <definedName name="_xlnm.Print_Area" localSheetId="20">'4.8 Ratios DepReg'!$A$1:$L$49</definedName>
    <definedName name="_xlnm.Print_Area" localSheetId="21">'4.9 Synd'!$A$1:$H$49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7" i="13" l="1"/>
  <c r="G47" i="13"/>
  <c r="F47" i="13"/>
  <c r="E47" i="13"/>
  <c r="D47" i="13"/>
  <c r="C47" i="13"/>
  <c r="B47" i="13"/>
  <c r="H46" i="13"/>
  <c r="G46" i="13"/>
  <c r="F46" i="13"/>
  <c r="E46" i="13"/>
  <c r="D46" i="13"/>
  <c r="C46" i="13"/>
  <c r="B46" i="13"/>
  <c r="H45" i="13"/>
  <c r="G45" i="13"/>
  <c r="F45" i="13"/>
  <c r="E45" i="13"/>
  <c r="D45" i="13"/>
  <c r="C45" i="13"/>
  <c r="B45" i="13"/>
  <c r="H44" i="13"/>
  <c r="G44" i="13"/>
  <c r="F44" i="13"/>
  <c r="E44" i="13"/>
  <c r="D44" i="13"/>
  <c r="C44" i="13"/>
  <c r="B44" i="13"/>
  <c r="H42" i="13"/>
  <c r="G42" i="13"/>
  <c r="F42" i="13"/>
  <c r="E42" i="13"/>
  <c r="D42" i="13"/>
  <c r="C42" i="13"/>
  <c r="B42" i="13"/>
  <c r="H41" i="13"/>
  <c r="F41" i="13"/>
  <c r="D41" i="13"/>
  <c r="B41" i="13"/>
  <c r="H40" i="13"/>
  <c r="G40" i="13"/>
  <c r="F40" i="13"/>
  <c r="E40" i="13"/>
  <c r="D40" i="13"/>
  <c r="C40" i="13"/>
  <c r="B40" i="13"/>
  <c r="H39" i="13"/>
  <c r="G39" i="13"/>
  <c r="F39" i="13"/>
  <c r="E39" i="13"/>
  <c r="D39" i="13"/>
  <c r="C39" i="13"/>
  <c r="B39" i="13"/>
  <c r="H38" i="13"/>
  <c r="F38" i="13"/>
  <c r="D38" i="13"/>
  <c r="B38" i="13"/>
  <c r="H37" i="13"/>
  <c r="G37" i="13"/>
  <c r="F37" i="13"/>
  <c r="E37" i="13"/>
  <c r="D37" i="13"/>
  <c r="C37" i="13"/>
  <c r="B37" i="13"/>
  <c r="H36" i="13"/>
  <c r="G36" i="13"/>
  <c r="F36" i="13"/>
  <c r="E36" i="13"/>
  <c r="D36" i="13"/>
  <c r="C36" i="13"/>
  <c r="B36" i="13"/>
  <c r="H35" i="13"/>
  <c r="F35" i="13"/>
  <c r="D35" i="13"/>
  <c r="B35" i="13"/>
  <c r="H34" i="13"/>
  <c r="G34" i="13"/>
  <c r="F34" i="13"/>
  <c r="E34" i="13"/>
  <c r="D34" i="13"/>
  <c r="C34" i="13"/>
  <c r="B34" i="13"/>
  <c r="H33" i="13"/>
  <c r="G33" i="13"/>
  <c r="F33" i="13"/>
  <c r="E33" i="13"/>
  <c r="D33" i="13"/>
  <c r="C33" i="13"/>
  <c r="B33" i="13"/>
  <c r="H32" i="13"/>
  <c r="G32" i="13"/>
  <c r="F32" i="13"/>
  <c r="E32" i="13"/>
  <c r="D32" i="13"/>
  <c r="C32" i="13"/>
  <c r="B32" i="13"/>
  <c r="H31" i="13"/>
  <c r="G31" i="13"/>
  <c r="F31" i="13"/>
  <c r="E31" i="13"/>
  <c r="D31" i="13"/>
  <c r="C31" i="13"/>
  <c r="B31" i="13"/>
  <c r="H30" i="13"/>
  <c r="G30" i="13"/>
  <c r="F30" i="13"/>
  <c r="E30" i="13"/>
  <c r="D30" i="13"/>
  <c r="C30" i="13"/>
  <c r="B30" i="13"/>
  <c r="H29" i="13"/>
  <c r="G29" i="13"/>
  <c r="F29" i="13"/>
  <c r="E29" i="13"/>
  <c r="D29" i="13"/>
  <c r="C29" i="13"/>
  <c r="B29" i="13"/>
  <c r="H28" i="13"/>
  <c r="G28" i="13"/>
  <c r="F28" i="13"/>
  <c r="E28" i="13"/>
  <c r="D28" i="13"/>
  <c r="C28" i="13"/>
  <c r="B28" i="13"/>
  <c r="H27" i="13"/>
  <c r="G27" i="13"/>
  <c r="F27" i="13"/>
  <c r="E27" i="13"/>
  <c r="D27" i="13"/>
  <c r="C27" i="13"/>
  <c r="B27" i="13"/>
  <c r="H26" i="13"/>
  <c r="G26" i="13"/>
  <c r="F26" i="13"/>
  <c r="E26" i="13"/>
  <c r="D26" i="13"/>
  <c r="C26" i="13"/>
  <c r="B26" i="13"/>
  <c r="H25" i="13"/>
  <c r="G25" i="13"/>
  <c r="F25" i="13"/>
  <c r="E25" i="13"/>
  <c r="D25" i="13"/>
  <c r="C25" i="13"/>
  <c r="B25" i="13"/>
  <c r="H24" i="13"/>
  <c r="G24" i="13"/>
  <c r="F24" i="13"/>
  <c r="E24" i="13"/>
  <c r="D24" i="13"/>
  <c r="C24" i="13"/>
  <c r="B24" i="13"/>
  <c r="H23" i="13"/>
  <c r="G23" i="13"/>
  <c r="F23" i="13"/>
  <c r="E23" i="13"/>
  <c r="D23" i="13"/>
  <c r="C23" i="13"/>
  <c r="B23" i="13"/>
  <c r="H22" i="13"/>
  <c r="G22" i="13"/>
  <c r="F22" i="13"/>
  <c r="E22" i="13"/>
  <c r="D22" i="13"/>
  <c r="C22" i="13"/>
  <c r="B22" i="13"/>
  <c r="H21" i="13"/>
  <c r="G21" i="13"/>
  <c r="F21" i="13"/>
  <c r="E21" i="13"/>
  <c r="D21" i="13"/>
  <c r="C21" i="13"/>
  <c r="B21" i="13"/>
  <c r="H20" i="13"/>
  <c r="G20" i="13"/>
  <c r="F20" i="13"/>
  <c r="E20" i="13"/>
  <c r="D20" i="13"/>
  <c r="C20" i="13"/>
  <c r="B20" i="13"/>
  <c r="H19" i="13"/>
  <c r="G19" i="13"/>
  <c r="F19" i="13"/>
  <c r="E19" i="13"/>
  <c r="D19" i="13"/>
  <c r="C19" i="13"/>
  <c r="B19" i="13"/>
  <c r="H18" i="13"/>
  <c r="G18" i="13"/>
  <c r="F18" i="13"/>
  <c r="E18" i="13"/>
  <c r="D18" i="13"/>
  <c r="C18" i="13"/>
  <c r="B18" i="13"/>
  <c r="H17" i="13"/>
  <c r="G17" i="13"/>
  <c r="F17" i="13"/>
  <c r="E17" i="13"/>
  <c r="D17" i="13"/>
  <c r="C17" i="13"/>
  <c r="B17" i="13"/>
  <c r="H16" i="13"/>
  <c r="G16" i="13"/>
  <c r="F16" i="13"/>
  <c r="E16" i="13"/>
  <c r="D16" i="13"/>
  <c r="C16" i="13"/>
  <c r="B16" i="13"/>
  <c r="H15" i="13"/>
  <c r="G15" i="13"/>
  <c r="F15" i="13"/>
  <c r="E15" i="13"/>
  <c r="D15" i="13"/>
  <c r="C15" i="13"/>
  <c r="B15" i="13"/>
  <c r="H14" i="13"/>
  <c r="G14" i="13"/>
  <c r="F14" i="13"/>
  <c r="E14" i="13"/>
  <c r="D14" i="13"/>
  <c r="C14" i="13"/>
  <c r="B14" i="13"/>
  <c r="H13" i="13"/>
  <c r="G13" i="13"/>
  <c r="F13" i="13"/>
  <c r="E13" i="13"/>
  <c r="D13" i="13"/>
  <c r="C13" i="13"/>
  <c r="B13" i="13"/>
  <c r="H12" i="13"/>
  <c r="G12" i="13"/>
  <c r="F12" i="13"/>
  <c r="E12" i="13"/>
  <c r="D12" i="13"/>
  <c r="C12" i="13"/>
  <c r="B12" i="13"/>
  <c r="H11" i="13"/>
  <c r="G11" i="13"/>
  <c r="F11" i="13"/>
  <c r="E11" i="13"/>
  <c r="D11" i="13"/>
  <c r="C11" i="13"/>
  <c r="B11" i="13"/>
  <c r="H10" i="13"/>
  <c r="G10" i="13"/>
  <c r="F10" i="13"/>
  <c r="E10" i="13"/>
  <c r="D10" i="13"/>
  <c r="C10" i="13"/>
  <c r="B10" i="13"/>
  <c r="H9" i="13"/>
  <c r="G9" i="13"/>
  <c r="F9" i="13"/>
  <c r="E9" i="13"/>
  <c r="D9" i="13"/>
  <c r="C9" i="13"/>
  <c r="B9" i="13"/>
  <c r="H8" i="13"/>
  <c r="G8" i="13"/>
  <c r="F8" i="13"/>
  <c r="E8" i="13"/>
  <c r="D8" i="13"/>
  <c r="C8" i="13"/>
  <c r="B8" i="13"/>
  <c r="H7" i="13"/>
  <c r="G7" i="13"/>
  <c r="F7" i="13"/>
  <c r="E7" i="13"/>
  <c r="D7" i="13"/>
  <c r="C7" i="13"/>
  <c r="B7" i="13"/>
  <c r="H6" i="13"/>
  <c r="G6" i="13"/>
  <c r="F6" i="13"/>
  <c r="E6" i="13"/>
  <c r="D6" i="13"/>
  <c r="C6" i="13"/>
  <c r="B6" i="13"/>
  <c r="M56" i="31" l="1"/>
  <c r="L56" i="31"/>
  <c r="K56" i="31"/>
  <c r="J56" i="31"/>
  <c r="I56" i="31"/>
  <c r="H56" i="31"/>
  <c r="M55" i="31"/>
  <c r="L55" i="31"/>
  <c r="K55" i="31"/>
  <c r="J55" i="31"/>
  <c r="I55" i="31"/>
  <c r="H55" i="31"/>
  <c r="N161" i="39" l="1"/>
  <c r="L119" i="41" l="1"/>
  <c r="K119" i="41"/>
  <c r="K120" i="41"/>
  <c r="L120" i="41"/>
  <c r="K121" i="41"/>
  <c r="L121" i="41"/>
  <c r="K122" i="41"/>
  <c r="L122" i="41"/>
  <c r="K123" i="41"/>
  <c r="L123" i="41"/>
  <c r="K124" i="41"/>
  <c r="L124" i="41"/>
  <c r="K125" i="41"/>
  <c r="L125" i="41"/>
  <c r="K126" i="41"/>
  <c r="K156" i="41" s="1"/>
  <c r="L126" i="41"/>
  <c r="K127" i="41"/>
  <c r="L127" i="41"/>
  <c r="K128" i="41"/>
  <c r="L128" i="41"/>
  <c r="K129" i="41"/>
  <c r="K159" i="41" s="1"/>
  <c r="L129" i="41"/>
  <c r="L159" i="41" s="1"/>
  <c r="K130" i="41"/>
  <c r="K160" i="41" s="1"/>
  <c r="L130" i="41"/>
  <c r="K133" i="41"/>
  <c r="L133" i="41"/>
  <c r="K134" i="41"/>
  <c r="L134" i="41"/>
  <c r="K135" i="41"/>
  <c r="L135" i="41"/>
  <c r="L151" i="41" s="1"/>
  <c r="K136" i="41"/>
  <c r="L136" i="41"/>
  <c r="L152" i="41" s="1"/>
  <c r="K137" i="41"/>
  <c r="L137" i="41"/>
  <c r="K138" i="41"/>
  <c r="K154" i="41" s="1"/>
  <c r="L138" i="41"/>
  <c r="K139" i="41"/>
  <c r="L139" i="41"/>
  <c r="K140" i="41"/>
  <c r="L140" i="41"/>
  <c r="K141" i="41"/>
  <c r="L141" i="41"/>
  <c r="K143" i="41"/>
  <c r="L143" i="41"/>
  <c r="K144" i="41"/>
  <c r="L144" i="41"/>
  <c r="K145" i="41"/>
  <c r="K158" i="41" s="1"/>
  <c r="L145" i="41"/>
  <c r="K146" i="41"/>
  <c r="L146" i="41"/>
  <c r="K150" i="41"/>
  <c r="K153" i="41"/>
  <c r="K149" i="41" l="1"/>
  <c r="K157" i="41"/>
  <c r="L156" i="41"/>
  <c r="L160" i="41"/>
  <c r="L153" i="41"/>
  <c r="L142" i="41"/>
  <c r="L157" i="41"/>
  <c r="L155" i="41"/>
  <c r="K152" i="41"/>
  <c r="K142" i="41"/>
  <c r="K155" i="41"/>
  <c r="K151" i="41"/>
  <c r="L158" i="41"/>
  <c r="L154" i="41"/>
  <c r="L150" i="41"/>
  <c r="L149" i="41"/>
  <c r="J146" i="41" l="1"/>
  <c r="C146" i="41"/>
  <c r="J130" i="41"/>
  <c r="I130" i="41"/>
  <c r="H130" i="41"/>
  <c r="G130" i="41"/>
  <c r="F130" i="41"/>
  <c r="E130" i="41"/>
  <c r="D130" i="41"/>
  <c r="C130" i="41"/>
  <c r="B130" i="41"/>
  <c r="E108" i="41"/>
  <c r="I146" i="41"/>
  <c r="H146" i="41"/>
  <c r="G146" i="41"/>
  <c r="F146" i="41"/>
  <c r="E146" i="41"/>
  <c r="D108" i="41"/>
  <c r="C108" i="41"/>
  <c r="B146" i="41"/>
  <c r="G108" i="41" l="1"/>
  <c r="D146" i="41"/>
  <c r="F108" i="41"/>
  <c r="H108" i="41"/>
  <c r="I108" i="41"/>
  <c r="B108" i="41"/>
  <c r="I160" i="41"/>
  <c r="G160" i="41"/>
  <c r="F160" i="41"/>
  <c r="E160" i="41"/>
  <c r="J145" i="41"/>
  <c r="I145" i="41"/>
  <c r="H145" i="41"/>
  <c r="G145" i="41"/>
  <c r="F145" i="41"/>
  <c r="E145" i="41"/>
  <c r="D145" i="41"/>
  <c r="C145" i="41"/>
  <c r="J144" i="41"/>
  <c r="I144" i="41"/>
  <c r="H144" i="41"/>
  <c r="G144" i="41"/>
  <c r="F144" i="41"/>
  <c r="E144" i="41"/>
  <c r="D144" i="41"/>
  <c r="C144" i="41"/>
  <c r="J143" i="41"/>
  <c r="I143" i="41"/>
  <c r="H143" i="41"/>
  <c r="G143" i="41"/>
  <c r="F143" i="41"/>
  <c r="E143" i="41"/>
  <c r="D143" i="41"/>
  <c r="C143" i="41"/>
  <c r="J141" i="41"/>
  <c r="I141" i="41"/>
  <c r="H141" i="41"/>
  <c r="G141" i="41"/>
  <c r="F141" i="41"/>
  <c r="E141" i="41"/>
  <c r="D141" i="41"/>
  <c r="C141" i="41"/>
  <c r="J140" i="41"/>
  <c r="I140" i="41"/>
  <c r="H140" i="41"/>
  <c r="G140" i="41"/>
  <c r="F140" i="41"/>
  <c r="E140" i="41"/>
  <c r="D140" i="41"/>
  <c r="C140" i="41"/>
  <c r="J139" i="41"/>
  <c r="I139" i="41"/>
  <c r="I142" i="41" s="1"/>
  <c r="H139" i="41"/>
  <c r="H142" i="41" s="1"/>
  <c r="G139" i="41"/>
  <c r="G142" i="41" s="1"/>
  <c r="F139" i="41"/>
  <c r="E139" i="41"/>
  <c r="D139" i="41"/>
  <c r="C139" i="41"/>
  <c r="J138" i="41"/>
  <c r="I138" i="41"/>
  <c r="H138" i="41"/>
  <c r="G138" i="41"/>
  <c r="F138" i="41"/>
  <c r="E138" i="41"/>
  <c r="D138" i="41"/>
  <c r="C138" i="41"/>
  <c r="J137" i="41"/>
  <c r="I137" i="41"/>
  <c r="H137" i="41"/>
  <c r="G137" i="41"/>
  <c r="F137" i="41"/>
  <c r="E137" i="41"/>
  <c r="D137" i="41"/>
  <c r="C137" i="41"/>
  <c r="J136" i="41"/>
  <c r="I136" i="41"/>
  <c r="H136" i="41"/>
  <c r="G136" i="41"/>
  <c r="F136" i="41"/>
  <c r="E136" i="41"/>
  <c r="D136" i="41"/>
  <c r="C136" i="41"/>
  <c r="J135" i="41"/>
  <c r="I135" i="41"/>
  <c r="H135" i="41"/>
  <c r="G135" i="41"/>
  <c r="F135" i="41"/>
  <c r="E135" i="41"/>
  <c r="D135" i="41"/>
  <c r="C135" i="41"/>
  <c r="J134" i="41"/>
  <c r="I134" i="41"/>
  <c r="H134" i="41"/>
  <c r="G134" i="41"/>
  <c r="F134" i="41"/>
  <c r="E134" i="41"/>
  <c r="D134" i="41"/>
  <c r="C134" i="41"/>
  <c r="J133" i="41"/>
  <c r="I133" i="41"/>
  <c r="H133" i="41"/>
  <c r="G133" i="41"/>
  <c r="F133" i="41"/>
  <c r="E133" i="41"/>
  <c r="D133" i="41"/>
  <c r="C133" i="41"/>
  <c r="B145" i="41"/>
  <c r="B144" i="41"/>
  <c r="B143" i="41"/>
  <c r="B141" i="41"/>
  <c r="B140" i="41"/>
  <c r="B139" i="41"/>
  <c r="B138" i="41"/>
  <c r="B137" i="41"/>
  <c r="B136" i="41"/>
  <c r="B135" i="41"/>
  <c r="B134" i="41"/>
  <c r="B133" i="41"/>
  <c r="J129" i="41"/>
  <c r="J159" i="41" s="1"/>
  <c r="I129" i="41"/>
  <c r="I159" i="41" s="1"/>
  <c r="H129" i="41"/>
  <c r="H159" i="41" s="1"/>
  <c r="G129" i="41"/>
  <c r="G159" i="41" s="1"/>
  <c r="F129" i="41"/>
  <c r="F159" i="41" s="1"/>
  <c r="E129" i="41"/>
  <c r="E159" i="41" s="1"/>
  <c r="D129" i="41"/>
  <c r="D159" i="41" s="1"/>
  <c r="C129" i="41"/>
  <c r="C159" i="41" s="1"/>
  <c r="J128" i="41"/>
  <c r="I128" i="41"/>
  <c r="H128" i="41"/>
  <c r="H158" i="41" s="1"/>
  <c r="G128" i="41"/>
  <c r="F128" i="41"/>
  <c r="E128" i="41"/>
  <c r="D128" i="41"/>
  <c r="C128" i="41"/>
  <c r="J127" i="41"/>
  <c r="I127" i="41"/>
  <c r="H127" i="41"/>
  <c r="H157" i="41" s="1"/>
  <c r="G127" i="41"/>
  <c r="F127" i="41"/>
  <c r="E127" i="41"/>
  <c r="D127" i="41"/>
  <c r="C127" i="41"/>
  <c r="J126" i="41"/>
  <c r="I126" i="41"/>
  <c r="H126" i="41"/>
  <c r="H156" i="41" s="1"/>
  <c r="G126" i="41"/>
  <c r="F126" i="41"/>
  <c r="E126" i="41"/>
  <c r="D126" i="41"/>
  <c r="C126" i="41"/>
  <c r="J125" i="41"/>
  <c r="I125" i="41"/>
  <c r="H125" i="41"/>
  <c r="H155" i="41" s="1"/>
  <c r="G125" i="41"/>
  <c r="F125" i="41"/>
  <c r="E125" i="41"/>
  <c r="D125" i="41"/>
  <c r="C125" i="41"/>
  <c r="J124" i="41"/>
  <c r="I124" i="41"/>
  <c r="H124" i="41"/>
  <c r="H154" i="41" s="1"/>
  <c r="G124" i="41"/>
  <c r="F124" i="41"/>
  <c r="E124" i="41"/>
  <c r="D124" i="41"/>
  <c r="C124" i="41"/>
  <c r="J123" i="41"/>
  <c r="I123" i="41"/>
  <c r="H123" i="41"/>
  <c r="H153" i="41" s="1"/>
  <c r="G123" i="41"/>
  <c r="F123" i="41"/>
  <c r="E123" i="41"/>
  <c r="D123" i="41"/>
  <c r="C123" i="41"/>
  <c r="J122" i="41"/>
  <c r="J152" i="41" s="1"/>
  <c r="I122" i="41"/>
  <c r="H122" i="41"/>
  <c r="H152" i="41" s="1"/>
  <c r="G122" i="41"/>
  <c r="F122" i="41"/>
  <c r="E122" i="41"/>
  <c r="D122" i="41"/>
  <c r="C122" i="41"/>
  <c r="J121" i="41"/>
  <c r="I121" i="41"/>
  <c r="I151" i="41" s="1"/>
  <c r="H121" i="41"/>
  <c r="H151" i="41" s="1"/>
  <c r="G121" i="41"/>
  <c r="F121" i="41"/>
  <c r="E121" i="41"/>
  <c r="D121" i="41"/>
  <c r="C121" i="41"/>
  <c r="J120" i="41"/>
  <c r="I120" i="41"/>
  <c r="I150" i="41" s="1"/>
  <c r="H120" i="41"/>
  <c r="H150" i="41" s="1"/>
  <c r="G120" i="41"/>
  <c r="F120" i="41"/>
  <c r="E120" i="41"/>
  <c r="D120" i="41"/>
  <c r="C120" i="41"/>
  <c r="J119" i="41"/>
  <c r="I119" i="41"/>
  <c r="H119" i="41"/>
  <c r="G119" i="41"/>
  <c r="F119" i="41"/>
  <c r="E119" i="41"/>
  <c r="D119" i="41"/>
  <c r="C119" i="41"/>
  <c r="B129" i="41"/>
  <c r="B159" i="41" s="1"/>
  <c r="B128" i="41"/>
  <c r="B158" i="41" s="1"/>
  <c r="B119" i="41"/>
  <c r="B127" i="41"/>
  <c r="B157" i="41" s="1"/>
  <c r="B126" i="41"/>
  <c r="B156" i="41" s="1"/>
  <c r="B125" i="41"/>
  <c r="B124" i="41"/>
  <c r="B123" i="41"/>
  <c r="B122" i="41"/>
  <c r="B152" i="41" s="1"/>
  <c r="B121" i="41"/>
  <c r="B151" i="41" s="1"/>
  <c r="B120" i="41"/>
  <c r="B150" i="41" s="1"/>
  <c r="E152" i="41" l="1"/>
  <c r="E153" i="41"/>
  <c r="E154" i="41"/>
  <c r="E155" i="41"/>
  <c r="E156" i="41"/>
  <c r="E157" i="41"/>
  <c r="E158" i="41"/>
  <c r="E151" i="41"/>
  <c r="B155" i="41"/>
  <c r="E150" i="41"/>
  <c r="H149" i="41"/>
  <c r="E149" i="41"/>
  <c r="B149" i="41"/>
  <c r="G149" i="41"/>
  <c r="G150" i="41"/>
  <c r="G151" i="41"/>
  <c r="G152" i="41"/>
  <c r="G153" i="41"/>
  <c r="G154" i="41"/>
  <c r="G155" i="41"/>
  <c r="G156" i="41"/>
  <c r="G157" i="41"/>
  <c r="G158" i="41"/>
  <c r="F142" i="41"/>
  <c r="J156" i="41"/>
  <c r="J149" i="41"/>
  <c r="J151" i="41"/>
  <c r="J153" i="41"/>
  <c r="J155" i="41"/>
  <c r="J150" i="41"/>
  <c r="J154" i="41"/>
  <c r="J142" i="41"/>
  <c r="I152" i="41"/>
  <c r="I153" i="41"/>
  <c r="I149" i="41"/>
  <c r="J157" i="41"/>
  <c r="J158" i="41"/>
  <c r="I154" i="41"/>
  <c r="I155" i="41"/>
  <c r="I156" i="41"/>
  <c r="I157" i="41"/>
  <c r="I158" i="41"/>
  <c r="F149" i="41"/>
  <c r="F150" i="41"/>
  <c r="F151" i="41"/>
  <c r="F152" i="41"/>
  <c r="F153" i="41"/>
  <c r="F154" i="41"/>
  <c r="F155" i="41"/>
  <c r="F156" i="41"/>
  <c r="F157" i="41"/>
  <c r="F158" i="41"/>
  <c r="J160" i="41"/>
  <c r="C160" i="41"/>
  <c r="C142" i="41"/>
  <c r="D142" i="41"/>
  <c r="D160" i="41"/>
  <c r="C150" i="41"/>
  <c r="C151" i="41"/>
  <c r="C152" i="41"/>
  <c r="C153" i="41"/>
  <c r="C154" i="41"/>
  <c r="C155" i="41"/>
  <c r="C156" i="41"/>
  <c r="C157" i="41"/>
  <c r="C158" i="41"/>
  <c r="B154" i="41"/>
  <c r="D150" i="41"/>
  <c r="D151" i="41"/>
  <c r="D152" i="41"/>
  <c r="D153" i="41"/>
  <c r="D154" i="41"/>
  <c r="D155" i="41"/>
  <c r="D156" i="41"/>
  <c r="D157" i="41"/>
  <c r="D158" i="41"/>
  <c r="B153" i="41"/>
  <c r="B160" i="41"/>
  <c r="C149" i="41"/>
  <c r="D149" i="41"/>
  <c r="H160" i="41"/>
  <c r="B142" i="41"/>
  <c r="E142" i="41"/>
  <c r="F23" i="47" l="1"/>
  <c r="F21" i="47"/>
  <c r="F20" i="47"/>
  <c r="F18" i="47"/>
  <c r="F17" i="47"/>
  <c r="F15" i="47"/>
  <c r="F14" i="47"/>
  <c r="F12" i="47"/>
  <c r="F11" i="47"/>
  <c r="F9" i="47"/>
  <c r="F8" i="47"/>
  <c r="E23" i="47"/>
  <c r="E21" i="47"/>
  <c r="E20" i="47"/>
  <c r="E18" i="47"/>
  <c r="E17" i="47"/>
  <c r="E15" i="47"/>
  <c r="E14" i="47"/>
  <c r="E12" i="47"/>
  <c r="E11" i="47"/>
  <c r="E9" i="47"/>
  <c r="E8" i="47"/>
  <c r="D23" i="47"/>
  <c r="D21" i="47"/>
  <c r="D20" i="47"/>
  <c r="D18" i="47"/>
  <c r="D17" i="47"/>
  <c r="D15" i="47"/>
  <c r="D14" i="47"/>
  <c r="D12" i="47"/>
  <c r="D11" i="47"/>
  <c r="D9" i="47"/>
  <c r="D8" i="47"/>
  <c r="C23" i="47"/>
  <c r="C21" i="47"/>
  <c r="C20" i="47"/>
  <c r="C18" i="47"/>
  <c r="C17" i="47"/>
  <c r="C15" i="47"/>
  <c r="C14" i="47"/>
  <c r="C12" i="47"/>
  <c r="C11" i="47"/>
  <c r="C9" i="47"/>
  <c r="C8" i="47"/>
  <c r="H280" i="45" l="1"/>
</calcChain>
</file>

<file path=xl/sharedStrings.xml><?xml version="1.0" encoding="utf-8"?>
<sst xmlns="http://schemas.openxmlformats.org/spreadsheetml/2006/main" count="9800" uniqueCount="2078">
  <si>
    <t>CHAPITRE</t>
  </si>
  <si>
    <t xml:space="preserve">LES FINANCES </t>
  </si>
  <si>
    <t xml:space="preserve"> </t>
  </si>
  <si>
    <t>DES COLLECTIVITES</t>
  </si>
  <si>
    <t>LOCALES</t>
  </si>
  <si>
    <t>Présentation - Définitions</t>
  </si>
  <si>
    <r>
      <t xml:space="preserve">4-1 </t>
    </r>
    <r>
      <rPr>
        <sz val="12"/>
        <rFont val="Arial"/>
        <family val="2"/>
      </rPr>
      <t>Les comptes des collectivités territoriales et de leurs groupements à fiscalité propre</t>
    </r>
  </si>
  <si>
    <r>
      <t xml:space="preserve">4-2 </t>
    </r>
    <r>
      <rPr>
        <sz val="12"/>
        <rFont val="Arial"/>
        <family val="2"/>
      </rPr>
      <t>Les comptes des communes</t>
    </r>
  </si>
  <si>
    <r>
      <t xml:space="preserve">4-2a </t>
    </r>
    <r>
      <rPr>
        <sz val="12"/>
        <rFont val="Arial"/>
        <family val="2"/>
      </rPr>
      <t>Les comptes des communes de moins de 10 000 habitants</t>
    </r>
  </si>
  <si>
    <r>
      <t xml:space="preserve">4-2b </t>
    </r>
    <r>
      <rPr>
        <sz val="12"/>
        <rFont val="Arial"/>
        <family val="2"/>
      </rPr>
      <t>Les comptes des communes de 10 000 habitants ou plus</t>
    </r>
  </si>
  <si>
    <r>
      <t xml:space="preserve">4-3 </t>
    </r>
    <r>
      <rPr>
        <sz val="12"/>
        <rFont val="Arial"/>
        <family val="2"/>
      </rPr>
      <t>Les comptes des groupements de communes à fiscalité propre</t>
    </r>
  </si>
  <si>
    <r>
      <t xml:space="preserve">4-4 </t>
    </r>
    <r>
      <rPr>
        <sz val="12"/>
        <rFont val="Arial"/>
        <family val="2"/>
      </rPr>
      <t>Les comptes du secteur communal</t>
    </r>
  </si>
  <si>
    <r>
      <t>4-5</t>
    </r>
    <r>
      <rPr>
        <sz val="12"/>
        <rFont val="Arial"/>
        <family val="2"/>
      </rPr>
      <t xml:space="preserve"> Les comptes des départements</t>
    </r>
  </si>
  <si>
    <r>
      <t>4-6</t>
    </r>
    <r>
      <rPr>
        <sz val="12"/>
        <rFont val="Arial"/>
        <family val="2"/>
      </rPr>
      <t xml:space="preserve"> Les comptes des régions et des collectivités territoriales uniques (CTU)</t>
    </r>
  </si>
  <si>
    <r>
      <t>4-7a</t>
    </r>
    <r>
      <rPr>
        <sz val="12"/>
        <rFont val="Arial"/>
        <family val="2"/>
      </rPr>
      <t xml:space="preserve"> Les ratios financiers obligatoires du secteur communal : les communes</t>
    </r>
  </si>
  <si>
    <r>
      <t xml:space="preserve">4-7b </t>
    </r>
    <r>
      <rPr>
        <sz val="12"/>
        <rFont val="Arial"/>
        <family val="2"/>
      </rPr>
      <t>Les ratios financiers obligatoires du secteur communal : les communes, selon leur type</t>
    </r>
  </si>
  <si>
    <r>
      <t xml:space="preserve">4-7c </t>
    </r>
    <r>
      <rPr>
        <sz val="12"/>
        <rFont val="Arial"/>
        <family val="2"/>
      </rPr>
      <t>Les ratios financiers obligatoires du secteur communal : les groupements de communes à fiscalité propre</t>
    </r>
  </si>
  <si>
    <r>
      <t>4-8</t>
    </r>
    <r>
      <rPr>
        <sz val="12"/>
        <rFont val="Arial"/>
        <family val="2"/>
      </rPr>
      <t xml:space="preserve"> Les ratios financiers obligatoires des départements et des régions</t>
    </r>
  </si>
  <si>
    <r>
      <t xml:space="preserve">4-9 </t>
    </r>
    <r>
      <rPr>
        <sz val="12"/>
        <rFont val="Arial"/>
        <family val="2"/>
      </rPr>
      <t>Les comptes des syndicats</t>
    </r>
  </si>
  <si>
    <r>
      <t xml:space="preserve">4-10 </t>
    </r>
    <r>
      <rPr>
        <sz val="12"/>
        <rFont val="Arial"/>
        <family val="2"/>
      </rPr>
      <t>Les comptes des collectivités locales y compris syndicats</t>
    </r>
  </si>
  <si>
    <r>
      <t xml:space="preserve">4-11 </t>
    </r>
    <r>
      <rPr>
        <sz val="12"/>
        <rFont val="Arial"/>
        <family val="2"/>
      </rPr>
      <t>Les comptes des budgets annexes</t>
    </r>
  </si>
  <si>
    <t>Nomenclatures M14 et M14A</t>
  </si>
  <si>
    <t>Nomenclature M57</t>
  </si>
  <si>
    <t>Nomenclature M52 
(départements)</t>
  </si>
  <si>
    <t>Nomenclature M71 
(régions)</t>
  </si>
  <si>
    <t>Nomenclatures M4 (SPIC), M42 (abbatoirs), 
M49 et M49A (assainissement et distribution d'eau)</t>
  </si>
  <si>
    <t>Nomenclature M41 (distribution électricité-gaz)</t>
  </si>
  <si>
    <t>Nomenclatures M43 et M43A 
(transport de personnes)</t>
  </si>
  <si>
    <t>Nomenclatures M22 
(médico-social)</t>
  </si>
  <si>
    <t>Fonctionnement</t>
  </si>
  <si>
    <t xml:space="preserve">Dépenses de fonctionnement </t>
  </si>
  <si>
    <t>débit net classe 6, sauf 65541 pour les communes de la MGP et sauf : 675, 68,
676</t>
  </si>
  <si>
    <t>idem M14</t>
  </si>
  <si>
    <t>idem M14 : débit net classe 6, sauf :
675, 68 
(Rq : 676 n'existe pas en M4)</t>
  </si>
  <si>
    <t>idem M4</t>
  </si>
  <si>
    <t>Achats et charges externes</t>
  </si>
  <si>
    <t>débit net des comptes 60, 61, 62 (sauf 621)</t>
  </si>
  <si>
    <t>Frais de personnel</t>
  </si>
  <si>
    <t>débit net des comptes 621, 631, 633, 64</t>
  </si>
  <si>
    <t>Dépenses d'intervention</t>
  </si>
  <si>
    <t>débit net des comptes 655, 657
(sauf 65541 pour les communes de la MGP)</t>
  </si>
  <si>
    <r>
      <t xml:space="preserve">débit net des comptes 655, 657,
</t>
    </r>
    <r>
      <rPr>
        <sz val="10"/>
        <color rgb="FFFF0000"/>
        <rFont val="Bookman Old Style"/>
        <family val="1"/>
      </rPr>
      <t>651, 652, 656</t>
    </r>
    <r>
      <rPr>
        <sz val="10"/>
        <rFont val="Bookman Old Style"/>
        <family val="1"/>
      </rPr>
      <t xml:space="preserve">
(Rq : 651, 652 et 656 recouvrent en M57 des compétences de type "départementales")</t>
    </r>
  </si>
  <si>
    <t>idem M57</t>
  </si>
  <si>
    <r>
      <t xml:space="preserve">débit net des comptes 655, 657,
</t>
    </r>
    <r>
      <rPr>
        <sz val="10"/>
        <color rgb="FFFF0000"/>
        <rFont val="Bookman Old Style"/>
        <family val="1"/>
      </rPr>
      <t>651, 656</t>
    </r>
    <r>
      <rPr>
        <sz val="10"/>
        <rFont val="Bookman Old Style"/>
        <family val="1"/>
      </rPr>
      <t xml:space="preserve">
(Rq : 652 est ici classé dans "Autres charges")</t>
    </r>
  </si>
  <si>
    <t>sans objet (655 et 657 n'existent pas)</t>
  </si>
  <si>
    <t>idem M14 : débit net du compte 657 (Rq : 655 n'existe pas en M43)</t>
  </si>
  <si>
    <t>débit net du compte 657
(Rq : 655 est ici classé dans "Autres charges")</t>
  </si>
  <si>
    <t>Frais financiers</t>
  </si>
  <si>
    <t>débit net du compte 66</t>
  </si>
  <si>
    <t>Autres charges de fonctionnement</t>
  </si>
  <si>
    <r>
      <t>par différence, débit net des comptes :
635, 637,</t>
    </r>
    <r>
      <rPr>
        <sz val="10"/>
        <color rgb="FFFF0000"/>
        <rFont val="Bookman Old Style"/>
        <family val="1"/>
      </rPr>
      <t xml:space="preserve"> 651</t>
    </r>
    <r>
      <rPr>
        <sz val="10"/>
        <rFont val="Bookman Old Style"/>
        <family val="1"/>
      </rPr>
      <t xml:space="preserve">, 
</t>
    </r>
    <r>
      <rPr>
        <sz val="10"/>
        <color rgb="FFFF0000"/>
        <rFont val="Bookman Old Style"/>
        <family val="1"/>
      </rPr>
      <t>652</t>
    </r>
    <r>
      <rPr>
        <sz val="10"/>
        <rFont val="Bookman Old Style"/>
        <family val="1"/>
      </rPr>
      <t xml:space="preserve">, 
653, 654, 
</t>
    </r>
    <r>
      <rPr>
        <sz val="10"/>
        <color rgb="FFFF0000"/>
        <rFont val="Bookman Old Style"/>
        <family val="1"/>
      </rPr>
      <t>656</t>
    </r>
    <r>
      <rPr>
        <sz val="10"/>
        <rFont val="Bookman Old Style"/>
        <family val="1"/>
      </rPr>
      <t>, 
658, 671, 
(Rq : 672 n'existe pas en M14)
673, 674, 678</t>
    </r>
  </si>
  <si>
    <t>par différence, débit net des comptes :
635, 637 (Rq : 651 est ici classé en intervention) 
(Rq : 652 est ici classé en intervention) 
653, 654, 
(Rq : 656 est ici classé en intervention) 
658, 
(Rq : 671, 672, 674 n'existent pas en M57)
673, 678</t>
  </si>
  <si>
    <t>par différence, débit net des comptes :
635, 637 (Rq : 651 est ici classé en intervention) 
(Rq : 652 est ici classé en intervention) 
653, 654, 
(Rq : 656 est ici classé en intervention) 
658, 671, 
(Rq : 672 n'existe pas en M52)
673, 674, 678</t>
  </si>
  <si>
    <r>
      <t xml:space="preserve">par différence, débit net des comptes : 635, 637, </t>
    </r>
    <r>
      <rPr>
        <sz val="10"/>
        <color rgb="FFFF0000"/>
        <rFont val="Bookman Old Style"/>
        <family val="1"/>
      </rPr>
      <t>652</t>
    </r>
    <r>
      <rPr>
        <sz val="10"/>
        <rFont val="Bookman Old Style"/>
        <family val="1"/>
      </rPr>
      <t xml:space="preserve"> (Rq : 651 et 656 sont ici classés en intervention) 
653, 654, 
658, 671
(Rq : 672 n'existe pas en M71)
673, 674, 678</t>
    </r>
  </si>
  <si>
    <r>
      <t xml:space="preserve">par différence, débit net des comptes :
635, 637, 651, 
(Rq : 652 n'existe pas en M4)
653, 654, 
(Rq : 656 n'existe pas en M4)
658, 671, 
</t>
    </r>
    <r>
      <rPr>
        <sz val="10"/>
        <color rgb="FFFF0000"/>
        <rFont val="Bookman Old Style"/>
        <family val="1"/>
      </rPr>
      <t>672</t>
    </r>
    <r>
      <rPr>
        <sz val="10"/>
        <rFont val="Bookman Old Style"/>
        <family val="1"/>
      </rPr>
      <t xml:space="preserve">, (Rq : équivaut au 652 de la M14) 
673, 674, 678
</t>
    </r>
    <r>
      <rPr>
        <sz val="10"/>
        <color rgb="FFFF0000"/>
        <rFont val="Bookman Old Style"/>
        <family val="1"/>
      </rPr>
      <t>69</t>
    </r>
    <r>
      <rPr>
        <sz val="10"/>
        <rFont val="Bookman Old Style"/>
        <family val="1"/>
      </rPr>
      <t xml:space="preserve"> (impôts sur les benefices, n'existe que pour budgets annexes)</t>
    </r>
  </si>
  <si>
    <r>
      <t xml:space="preserve">idem M4, plus débit net du compte </t>
    </r>
    <r>
      <rPr>
        <sz val="10"/>
        <color rgb="FFFF0000"/>
        <rFont val="Bookman Old Style"/>
        <family val="1"/>
      </rPr>
      <t>634</t>
    </r>
    <r>
      <rPr>
        <sz val="10"/>
        <rFont val="Bookman Old Style"/>
        <family val="1"/>
      </rPr>
      <t xml:space="preserve"> (qui n'existe que en M41)
</t>
    </r>
  </si>
  <si>
    <r>
      <t xml:space="preserve">par différence, débit net des comptes :
635, 637, 651, 
653, 654, </t>
    </r>
    <r>
      <rPr>
        <sz val="10"/>
        <color rgb="FFFF0000"/>
        <rFont val="Bookman Old Style"/>
        <family val="1"/>
      </rPr>
      <t>655</t>
    </r>
    <r>
      <rPr>
        <sz val="10"/>
        <rFont val="Bookman Old Style"/>
        <family val="1"/>
      </rPr>
      <t xml:space="preserve">, 
658, 671, 
673, 678
</t>
    </r>
    <r>
      <rPr>
        <sz val="10"/>
        <color rgb="FFFF0000"/>
        <rFont val="Bookman Old Style"/>
        <family val="1"/>
      </rPr>
      <t/>
    </r>
  </si>
  <si>
    <t xml:space="preserve">Produits de fonctionnement </t>
  </si>
  <si>
    <t xml:space="preserve">crédit net classe 7, et 65541 pour les communes de la MGP (moindres recettes), sauf : 775, 776, 777, 78 
</t>
  </si>
  <si>
    <t>idem M14 : crédit net classe 7, sauf :
775, 777, 78
(Rq : 776 n'existe pas en M4)</t>
  </si>
  <si>
    <t>Impôts et taxes</t>
  </si>
  <si>
    <t>crédit net du compte 73</t>
  </si>
  <si>
    <t>sans objet (pas de comptes 73)</t>
  </si>
  <si>
    <t>sans objet</t>
  </si>
  <si>
    <t>dont : Impôts locaux</t>
  </si>
  <si>
    <t>dont : crédit net des comptes 731, 7391, 
et 732 (sauf 73224 et 7323), 7392
et 65541 pour les communes de la MGP (moindres recettes) et 74752 pour les EPT de la MGP</t>
  </si>
  <si>
    <t>dont : crédit net des comptes 7311 et 73911,
732 (sauf 73223, 73225, 7323) et 7392 (sauf 739225),
7333 et 73933
7334 et 73934</t>
  </si>
  <si>
    <t>dont : crédit net des comptes 731 et 7391</t>
  </si>
  <si>
    <t>dont : Fiscalité directe reversée du bloc communal (rmoindre recette pour les GFP, recette pour les communes)</t>
  </si>
  <si>
    <t>dont : crédit net des comptes 7321, 7328, 73921, 73928, 
et 65541 pour les communes de la MGP (moindres recettes) et 74752 pour les EPT de la MGP</t>
  </si>
  <si>
    <t>dont : crédit net des comptes 
7321 (sauf 73214), 7328, 73921 (sauf 739214), 73928</t>
  </si>
  <si>
    <t>: Autres impôts et taxes</t>
  </si>
  <si>
    <t>: crédit net des comptes 
73224, 7323, 733, 734, 735, 736, 737, 738, 
7394, 7396 et 7398 (Rq : 7397 n'existe pas en M14)</t>
  </si>
  <si>
    <t>: crédit net des comptes 
7312, 7313, 7314, 7315, 7317,7318
73223, 73225, 7323, 733 (sauf 7333 et 7334), 734, 735, 738, 
73912, 73913, 73915, 73917, 73918
739225, 7393 (sauf 73933 et 73934), 7394 et 7398</t>
  </si>
  <si>
    <t>: crédit net des comptes 
732, 733, 734, 735, 736, 737, 738
7392, 7398</t>
  </si>
  <si>
    <t>: crédit net des comptes 
732, 733, 734, 735, 736, 737, 738
7397, 7398</t>
  </si>
  <si>
    <t>crédit net du compte 735 
(seul compte de la classe 73)</t>
  </si>
  <si>
    <t>crédit net des comptes 734 et 739
 (seuls comptes de la classe 73)</t>
  </si>
  <si>
    <t>Concours de l'Etat</t>
  </si>
  <si>
    <t>crédit net des comptes 
741, 742, 
(Rq : 743 en "autres")
744, 
745, 
746, 7483</t>
  </si>
  <si>
    <r>
      <t xml:space="preserve">crédit net des comptes 
741, 742, 
</t>
    </r>
    <r>
      <rPr>
        <sz val="10"/>
        <color rgb="FFFF0000"/>
        <rFont val="Bookman Old Style"/>
        <family val="1"/>
      </rPr>
      <t>743</t>
    </r>
    <r>
      <rPr>
        <sz val="10"/>
        <rFont val="Bookman Old Style"/>
        <family val="1"/>
      </rPr>
      <t>, (Rq : pas le même qu'en M14)
744,
745, (Rq : pas le même qu'en M14)
746, 7483</t>
    </r>
  </si>
  <si>
    <t>idem M14 (et idem M57) : crédit net des comptes 741 
(Rq : pas de 742, 743, 745 en M52)
744,
746, 7483</t>
  </si>
  <si>
    <t>idem M14 (et idem M57) : crédit net des comptes 741 
(Rq : pas de 742, 743 en M71)
744
745, (Rq : pas le même qu'en M14)
746, 7483</t>
  </si>
  <si>
    <t>sans objet (tout le 74 est affecté en participations et subventions)</t>
  </si>
  <si>
    <t xml:space="preserve">idem M4 </t>
  </si>
  <si>
    <t>crédit net des comptes 732 (produits à la charge de l'État)
744</t>
  </si>
  <si>
    <t xml:space="preserve">Subventions et participations </t>
  </si>
  <si>
    <t>crédit net des comptes 747, 748, sauf :
7483 (Rq : 7486 (pour la MGP) n'existe pas en M14) et sauf 74752 pour les EPT de la MGP.</t>
  </si>
  <si>
    <t>idem M14 : crédit net des comptes 747, 748, sauf : 
7483 et 7486 (Rq : 7486 (MGP) seulement en M57)</t>
  </si>
  <si>
    <t>idem M14 (et idem M57)</t>
  </si>
  <si>
    <t>crédit net du compte 74 (Rq : pas de sous classe à 74 dans la M4, M42 et M49A ; codes 741, 747 et 748 différents de ceux la M14 dans la M49)</t>
  </si>
  <si>
    <r>
      <t xml:space="preserve">idem M4 : crédit net du compte </t>
    </r>
    <r>
      <rPr>
        <sz val="10"/>
        <color rgb="FFFF0000"/>
        <rFont val="Bookman Old Style"/>
        <family val="1"/>
      </rPr>
      <t>74</t>
    </r>
    <r>
      <rPr>
        <sz val="10"/>
        <rFont val="Bookman Old Style"/>
        <family val="1"/>
      </rPr>
      <t xml:space="preserve">
(Rq : pas de sous classe à 74 dans la M41)</t>
    </r>
  </si>
  <si>
    <r>
      <t xml:space="preserve">idem M4 : crédit net du compte </t>
    </r>
    <r>
      <rPr>
        <sz val="10"/>
        <color rgb="FFFF0000"/>
        <rFont val="Bookman Old Style"/>
        <family val="1"/>
      </rPr>
      <t xml:space="preserve">74 
</t>
    </r>
    <r>
      <rPr>
        <sz val="10"/>
        <rFont val="Bookman Old Style"/>
        <family val="1"/>
      </rPr>
      <t>(Rq : pas de sous classe à 74 dans la M43A)</t>
    </r>
  </si>
  <si>
    <t>crédit net des comptes 731, 733, 735 (sauf 7353 à charge de l'usager), 738, 747, 748</t>
  </si>
  <si>
    <t>Ventes de biens et services</t>
  </si>
  <si>
    <t>crédit net du compte 70</t>
  </si>
  <si>
    <t>crédit net des comptes 70, 734, 7353</t>
  </si>
  <si>
    <t>Autres produits de fonctionnement</t>
  </si>
  <si>
    <r>
      <t xml:space="preserve">par différence, crédit net des comptes : 
71, 72, 
</t>
    </r>
    <r>
      <rPr>
        <sz val="10"/>
        <color rgb="FFFF0000"/>
        <rFont val="Bookman Old Style"/>
        <family val="1"/>
      </rPr>
      <t>743</t>
    </r>
    <r>
      <rPr>
        <sz val="10"/>
        <rFont val="Bookman Old Style"/>
        <family val="1"/>
      </rPr>
      <t>, (Rq : pas de 749 en M14)
75, 76, 771, 773, 774, 778, 79</t>
    </r>
  </si>
  <si>
    <r>
      <t xml:space="preserve">par différence, crédit net des comptes : 
71, 72, </t>
    </r>
    <r>
      <rPr>
        <sz val="10"/>
        <color rgb="FFFF0000"/>
        <rFont val="Bookman Old Style"/>
        <family val="1"/>
      </rPr>
      <t>7486</t>
    </r>
    <r>
      <rPr>
        <sz val="10"/>
        <rFont val="Bookman Old Style"/>
        <family val="1"/>
      </rPr>
      <t xml:space="preserve"> (MGP, n'existe que dans M57) 
(Rq : 743 en concours de l'Etat), 
749, 75, 76, 773, 79</t>
    </r>
  </si>
  <si>
    <t>idem M14 : par différence, crédit net des comptes : 71, 72, 
(Rq : 743 n'existe pas dans M52), 
749, 75, 76, 771, 773, 774, 778, 79</t>
  </si>
  <si>
    <t>idem M14 : par différence, crédit net des comptes : 71, 72, 
(Rq : 743 n'existe pas dans M71), 
749, 75, 76, 771, 773, 774, 778, 79</t>
  </si>
  <si>
    <t>idem M14 : par différence, crédit net des comptes : 
71, 72, 
(Rq : 743 n'existe pas dans la M4-M42-M49)
75, 76, 771, 773, 774, 778, 79</t>
  </si>
  <si>
    <t>par différence, crédit net des comptes 71, 72, 
75, 76, 771, 773, 778, 79</t>
  </si>
  <si>
    <t xml:space="preserve">Investissement </t>
  </si>
  <si>
    <t>Dépenses d'investissement (hors remboursements de dette)</t>
  </si>
  <si>
    <t>débit des comptes 102 (sauf 10229, 1027), 13 (sauf 139), 
20, 21, 23, 26 (sauf 269), 27 (sauf 2768, 279), 
454, 456, 
458, 481, 
- crédit des comptes 237, 238 (Rq : 236 n'existe pas en M14)</t>
  </si>
  <si>
    <r>
      <t xml:space="preserve">débit des comptes 102 (sauf 10229, 1027), 13 (sauf 139), 20, 21, 23, 26 (sauf 269), 27 (sauf 2768, 279), 
454, </t>
    </r>
    <r>
      <rPr>
        <sz val="10"/>
        <color rgb="FFFF0000"/>
        <rFont val="Bookman Old Style"/>
        <family val="1"/>
      </rPr>
      <t>455</t>
    </r>
    <r>
      <rPr>
        <sz val="10"/>
        <rFont val="Bookman Old Style"/>
        <family val="1"/>
      </rPr>
      <t xml:space="preserve"> (Rq : équivaut à 456 en M14), 
458, 481, 
- crédit des comptes 236, 237, 238</t>
    </r>
  </si>
  <si>
    <t>idem M14 : débit des comptes 102 (sauf 10229, 1027), 13 (sauf 139), 20, 21, 23, 26 (sauf 269), 27 (sauf 2768, 279), 
(Rq : 454 et 456 n'existent pas dans la M4)
458, 481, 
- crédit des comptes 237, 238 (Rq : 236 n'existe pas en M4)</t>
  </si>
  <si>
    <t>Dépenses d'équipement</t>
  </si>
  <si>
    <t>idem M57 : débit des comptes 20 (sauf 204), 21, 23, 
- crédit des comptes 237, 238  (Rq : 236 n'existe pas en M14)</t>
  </si>
  <si>
    <t xml:space="preserve">débit des comptes 20 (sauf 204), 21, 23, 
- crédit des comptes 236, 237, 238 </t>
  </si>
  <si>
    <t>idem M14 (Rq : 204 n'existe pas en M4, M42 et M49)</t>
  </si>
  <si>
    <t>Subventions d'équipement</t>
  </si>
  <si>
    <t>débit du compte 204</t>
  </si>
  <si>
    <t>sans objet (204 n'existe pas en M4, M42 et M49 ; donc idem M14)</t>
  </si>
  <si>
    <t>Autres dépenses</t>
  </si>
  <si>
    <t>par différence, débit des comptes : 102 (sauf 10229, 1027), 13 (sauf 139), 26 (sauf 269), 27 (sauf 2768, 279), 
454, 456, 
458, 481</t>
  </si>
  <si>
    <r>
      <t xml:space="preserve">par différence, débit des comptes : 102 (sauf 10229, 1027), 13 (sauf 139), 26 (sauf 269), 27 (sauf 2768, 279), 
454, </t>
    </r>
    <r>
      <rPr>
        <sz val="10"/>
        <color rgb="FFFF0000"/>
        <rFont val="Bookman Old Style"/>
        <family val="1"/>
      </rPr>
      <t>455</t>
    </r>
    <r>
      <rPr>
        <sz val="10"/>
        <rFont val="Bookman Old Style"/>
        <family val="1"/>
      </rPr>
      <t xml:space="preserve"> (Rq : équivaut à 456 en M14), 
458, 481</t>
    </r>
  </si>
  <si>
    <t>idem M14 : par différence, débit des comptes : 102 (sauf 10229, 1027), 13 (sauf 139), 26 (sauf 269), 27 (sauf 2768, 279),
(Rq : 454 et 456 n'existent pas dans la M4)
458, 481</t>
  </si>
  <si>
    <t>Ressources d'investissement (hors emprunts)</t>
  </si>
  <si>
    <r>
      <t xml:space="preserve">crédit des comptes 102 (sauf 10229, 1027), 13 (sauf 139), 
20, 21, 231, 232, 26 (sauf 269), 27 (sauf 2768, 279), 
454, </t>
    </r>
    <r>
      <rPr>
        <sz val="10"/>
        <color rgb="FFFF0000"/>
        <rFont val="Bookman Old Style"/>
        <family val="1"/>
      </rPr>
      <t>456,</t>
    </r>
    <r>
      <rPr>
        <sz val="10"/>
        <rFont val="Bookman Old Style"/>
        <family val="1"/>
      </rPr>
      <t xml:space="preserve"> 
458, 
+ crédit net des comptes 103, 775</t>
    </r>
  </si>
  <si>
    <r>
      <t xml:space="preserve">crédit des comptes 102 (sauf 10229, 1027), 13 (sauf 139), 20, 21, 231, 232, 26 (sauf 269), 27 (sauf 2768, 279), 
454, </t>
    </r>
    <r>
      <rPr>
        <sz val="10"/>
        <color rgb="FFFF0000"/>
        <rFont val="Bookman Old Style"/>
        <family val="1"/>
      </rPr>
      <t>455</t>
    </r>
    <r>
      <rPr>
        <sz val="10"/>
        <rFont val="Bookman Old Style"/>
        <family val="1"/>
      </rPr>
      <t xml:space="preserve"> (Rq : équivaut à 456 en M14), 
458, 
+ crédit net des comptes 103, 775</t>
    </r>
  </si>
  <si>
    <t>idem M14 : crédit des comptes 102 (sauf 10229, 1027), 13 (sauf 139), 20, 21, 231, 232, 26 (sauf 269), 27 (sauf 2768, 279), 
(Rq : 454 et 456 n'existent pas dans la M4)
458, 
+ crédit net des comptes 103, 775</t>
  </si>
  <si>
    <t>FCTVA</t>
  </si>
  <si>
    <t>crédit du compte 10222</t>
  </si>
  <si>
    <t>Autres dotations et subventions</t>
  </si>
  <si>
    <t xml:space="preserve">crédit des comptes 102 (sauf 10222, 10229, 1027), 13 (sauf 139) </t>
  </si>
  <si>
    <t>Autres recettes</t>
  </si>
  <si>
    <t>par différence, crédit des comptes : 20, 21, 231, 232, 26 (sauf 269), 27 (sauf 2768, 279), 
454, 456, 
458, 
+ crédit net des comptes 103, 775</t>
  </si>
  <si>
    <r>
      <t xml:space="preserve">par différence, crédit des comptes : 20, 21, 231, 232, 26 (sauf 269), 27 (sauf 2768, 279), 
454, </t>
    </r>
    <r>
      <rPr>
        <sz val="10"/>
        <color rgb="FFFF0000"/>
        <rFont val="Bookman Old Style"/>
        <family val="1"/>
      </rPr>
      <t>455</t>
    </r>
    <r>
      <rPr>
        <sz val="10"/>
        <rFont val="Bookman Old Style"/>
        <family val="1"/>
      </rPr>
      <t>, 
458, 
+ crédit net des comptes 103, 775</t>
    </r>
  </si>
  <si>
    <t>idem M14 : par différence, crédit des comptes : 20, 21, 231, 232, 26 (sauf 269), 27 (sauf 2768, 279), 
(Rq : 454 et 456 n'existent pas dans la M4)
458, 
+ crédit net des comptes 103, 775</t>
  </si>
  <si>
    <t>Dette</t>
  </si>
  <si>
    <t>Dette au 31/12</t>
  </si>
  <si>
    <t>solde créditeur du compte 16 (hors 1688 et 169)</t>
  </si>
  <si>
    <t xml:space="preserve">Remboursements d'emprunts </t>
  </si>
  <si>
    <t>débit du compte 16 (sauf 1645, 1688, 169) - GAD*</t>
  </si>
  <si>
    <t>Emprunts</t>
  </si>
  <si>
    <t>crédit du compte 16 (sauf 1645, 1688, 169) - GAD*</t>
  </si>
  <si>
    <t>* hors refinancements et opérations de gestion de dette</t>
  </si>
  <si>
    <t>4.2 Les comptes des communes</t>
  </si>
  <si>
    <t>Les comptes des communes - Opérations réelles</t>
  </si>
  <si>
    <t>(en milliards d'euros)</t>
  </si>
  <si>
    <t>Valeurs provisoires</t>
  </si>
  <si>
    <t>Budgets principaux</t>
  </si>
  <si>
    <t>2020 / 2019</t>
  </si>
  <si>
    <t>2021 / 2020</t>
  </si>
  <si>
    <t>DÉPENSES DE FONCTIONNEMENT (1)</t>
  </si>
  <si>
    <t>Charges financières</t>
  </si>
  <si>
    <t>Autres dépenses de fonctionnement</t>
  </si>
  <si>
    <t>RECETTES DE FONCTIONNEMENT (2)</t>
  </si>
  <si>
    <t>- Impôts locaux</t>
  </si>
  <si>
    <t>- Autres impôts et taxes</t>
  </si>
  <si>
    <t>Concours de l'État</t>
  </si>
  <si>
    <t>- Dotations globales de fonctionnement (DGF)</t>
  </si>
  <si>
    <t>- Autres dotations</t>
  </si>
  <si>
    <t>- Péréquations et compensations fiscales</t>
  </si>
  <si>
    <t>Subventions reçues et participations</t>
  </si>
  <si>
    <t>Autres recettes de fonctionnement</t>
  </si>
  <si>
    <t>Épargne brute (3) = (2)-(1)</t>
  </si>
  <si>
    <t>Épargne nette = (3)-(8)</t>
  </si>
  <si>
    <t>DÉPENSES D'INVESTISSEMENT hors remboursements (4)</t>
  </si>
  <si>
    <t>Subventions d'équipement versées</t>
  </si>
  <si>
    <t>Autres depenses d'investissement</t>
  </si>
  <si>
    <t>RECETTES D'INVESTISSEMENT hors emprunts (5)</t>
  </si>
  <si>
    <t>Dotations et Subventions d'équipement</t>
  </si>
  <si>
    <t>Autres recettes d'investissement</t>
  </si>
  <si>
    <t>DÉPENSES TOTALES hors remboursements (6) = (1)+(4)</t>
  </si>
  <si>
    <t>RECETTES TOTALES hors emprunts (7) = (2)+(5)</t>
  </si>
  <si>
    <t>Capacité ou besoin de financement = (7)-(6)</t>
  </si>
  <si>
    <t>Remboursements de dette (8)</t>
  </si>
  <si>
    <t>Emprunts (9)</t>
  </si>
  <si>
    <t>Flux net de dette = (9)-(8)</t>
  </si>
  <si>
    <t>DÉPENSES TOTALES (10)=(6)+(8)</t>
  </si>
  <si>
    <t>RECETTES TOTALES (11)=(7)+(9)</t>
  </si>
  <si>
    <t>Variation du fonds de roulement = (11)-(10)</t>
  </si>
  <si>
    <t>Ratios</t>
  </si>
  <si>
    <t>Taux d'épargne brute = (3) / (2)</t>
  </si>
  <si>
    <t xml:space="preserve">Taux d'épargne nette = [(3)-(8)] / (2) </t>
  </si>
  <si>
    <t>Taux d'endettement = (12) / (2)</t>
  </si>
  <si>
    <t>Capacité de désendettement = (12) / (3)</t>
  </si>
  <si>
    <t>(a) La dette de l'année N n'est pas exactement égale à la dette de l'année N-1 augmentée du flux net de dette de l'année N, du fait de certaines différences conceptuelles entre le stock et les flux reportés ici.</t>
  </si>
  <si>
    <t>Source : DGCL - Données DGFIP, comptes de gestion ; budgets principaux. Montants en opérations réelles,  calculés hors gestion active de la dette.</t>
  </si>
  <si>
    <t>4.2a Les comptes des communes</t>
  </si>
  <si>
    <r>
      <t>Les comptes des communes de moins de 10.000 habitants</t>
    </r>
    <r>
      <rPr>
        <sz val="12"/>
        <rFont val="Arial"/>
        <family val="2"/>
      </rPr>
      <t xml:space="preserve"> - Opérations réelles</t>
    </r>
  </si>
  <si>
    <t>(montants en milliards d'euros ; variations à champs constants)</t>
  </si>
  <si>
    <t>2019 / 2018</t>
  </si>
  <si>
    <r>
      <t>Dette au 31 décembre (12)</t>
    </r>
    <r>
      <rPr>
        <b/>
        <vertAlign val="superscript"/>
        <sz val="11"/>
        <rFont val="Arial"/>
        <family val="2"/>
      </rPr>
      <t xml:space="preserve"> (a)</t>
    </r>
  </si>
  <si>
    <t>Délai de désendettement = (12) / (3)</t>
  </si>
  <si>
    <t>Source : DGCL - Données DGFIP, comptes de gestion ; budgets principaux. Montants en opérations réelles calculés hors gestion active de la dette.</t>
  </si>
  <si>
    <t>Variations calculées à champ constant, c'est-à-dire sur les communes ayant le même numéro Siren sur deux années consécutives (et qui n'ont donc a priori pas changé significativement de contour). Communes ayant moins de 10 000 habitants en population totale l'année N pour les variations entre les années N-1 et N.</t>
  </si>
  <si>
    <t>4.2b Les comptes des communes</t>
  </si>
  <si>
    <r>
      <t>Les comptes des communes de 10.000 habitants ou plus</t>
    </r>
    <r>
      <rPr>
        <sz val="12"/>
        <rFont val="Arial"/>
        <family val="2"/>
      </rPr>
      <t xml:space="preserve"> - Opérations réelles</t>
    </r>
  </si>
  <si>
    <t>4.3 Les comptes des groupements de communes à fiscalité propre</t>
  </si>
  <si>
    <r>
      <t>Les comptes des groupements de communes à fiscalité propre</t>
    </r>
    <r>
      <rPr>
        <b/>
        <vertAlign val="superscript"/>
        <sz val="12"/>
        <rFont val="Arial"/>
        <family val="2"/>
      </rPr>
      <t xml:space="preserve"> (a)</t>
    </r>
    <r>
      <rPr>
        <sz val="12"/>
        <rFont val="Arial"/>
        <family val="2"/>
      </rPr>
      <t xml:space="preserve"> - Opérations réelles</t>
    </r>
  </si>
  <si>
    <r>
      <t>Dette au 31 décembre (12)</t>
    </r>
    <r>
      <rPr>
        <b/>
        <vertAlign val="superscript"/>
        <sz val="11"/>
        <rFont val="Arial"/>
        <family val="2"/>
      </rPr>
      <t xml:space="preserve"> (b)</t>
    </r>
  </si>
  <si>
    <t>(a) Y compris métropole de Lyon, métropole du grand Paris (MGP) et établissements publics territoriaux (EPT) de la MGP.</t>
  </si>
  <si>
    <t>(b) La dette de l'année N n'est pas exactement égale à la dette de l'année N-1 augmentée du flux net de dette de l'année N, du fait de certaines différences conceptuelles entre le stock et les flux reportés ici.</t>
  </si>
  <si>
    <t>4.4 Les comptes du secteur communal</t>
  </si>
  <si>
    <r>
      <t>Les comptes des communes et de leurs groupements à fiscalité propre</t>
    </r>
    <r>
      <rPr>
        <b/>
        <vertAlign val="superscript"/>
        <sz val="12"/>
        <rFont val="Arial"/>
        <family val="2"/>
      </rPr>
      <t xml:space="preserve"> (a)</t>
    </r>
    <r>
      <rPr>
        <sz val="12"/>
        <rFont val="Arial"/>
        <family val="2"/>
      </rPr>
      <t xml:space="preserve"> - Opérations réelles</t>
    </r>
  </si>
  <si>
    <t>4.5 Les comptes des départements</t>
  </si>
  <si>
    <r>
      <t>Les comptes des départements</t>
    </r>
    <r>
      <rPr>
        <b/>
        <vertAlign val="superscript"/>
        <sz val="12"/>
        <rFont val="Arial"/>
        <family val="2"/>
      </rPr>
      <t xml:space="preserve"> (a)</t>
    </r>
    <r>
      <rPr>
        <sz val="12"/>
        <rFont val="Arial"/>
        <family val="2"/>
      </rPr>
      <t xml:space="preserve"> - Opérations réelles</t>
    </r>
  </si>
  <si>
    <t>Autres dépenses d'investissement</t>
  </si>
  <si>
    <t>Dotations et subventions d'investissement</t>
  </si>
  <si>
    <t>Flux net de dette =(9)-(8)</t>
  </si>
  <si>
    <t>dont : Fraction de TVA</t>
  </si>
  <si>
    <t>: DMTO</t>
  </si>
  <si>
    <t>: TICPE</t>
  </si>
  <si>
    <t>: TSCA</t>
  </si>
  <si>
    <t>(a) Hors collectivités territoriales uniques (CTU) de Martinique et Guyane et collectivité de Corse et hors Ville de Paris.</t>
  </si>
  <si>
    <t>4.6 Les comptes des régions et des collectivités territoriales uniques (CTU)</t>
  </si>
  <si>
    <r>
      <t>Les comptes des régions et des collectivités territoriales uniques (CTU)</t>
    </r>
    <r>
      <rPr>
        <b/>
        <vertAlign val="superscript"/>
        <sz val="12"/>
        <rFont val="Arial"/>
        <family val="2"/>
      </rPr>
      <t xml:space="preserve"> (a)</t>
    </r>
    <r>
      <rPr>
        <sz val="12"/>
        <rFont val="Arial"/>
        <family val="2"/>
      </rPr>
      <t xml:space="preserve"> - Opérations réelles</t>
    </r>
  </si>
  <si>
    <r>
      <t>Dette au 31 décembre (12)</t>
    </r>
    <r>
      <rPr>
        <b/>
        <vertAlign val="superscript"/>
        <sz val="10"/>
        <rFont val="Arial"/>
        <family val="2"/>
      </rPr>
      <t xml:space="preserve"> (b)</t>
    </r>
  </si>
  <si>
    <t>(a) Y compris collectivités territoriales uniques (CTU) de Martinique et Guyane à partir de 2016 et de Corse à partir de 2018.</t>
  </si>
  <si>
    <t>dont : fraction de TVA</t>
  </si>
  <si>
    <t>: cartes grises</t>
  </si>
  <si>
    <t>4.1 Les comptes des collectivités territoriales 
et de leurs groupements à fiscalité propre</t>
  </si>
  <si>
    <r>
      <t>Les comptes des collectivités territoriales et de leurs groupements à fiscalité propre</t>
    </r>
    <r>
      <rPr>
        <b/>
        <vertAlign val="superscript"/>
        <sz val="12"/>
        <rFont val="Arial"/>
        <family val="2"/>
      </rPr>
      <t xml:space="preserve"> (a)</t>
    </r>
    <r>
      <rPr>
        <b/>
        <sz val="12"/>
        <rFont val="Arial"/>
        <family val="2"/>
      </rPr>
      <t xml:space="preserve"> </t>
    </r>
    <r>
      <rPr>
        <sz val="12"/>
        <rFont val="Arial"/>
        <family val="2"/>
      </rPr>
      <t>- Opérations réelles</t>
    </r>
  </si>
  <si>
    <t>(a) Y compris les établissements publics territoriaux (EPT) de la métropole du grand Paris (MGP).</t>
  </si>
  <si>
    <t>Données non consolidées entre les différents niveaux de collectivités, sauf reversements fiscaux.</t>
  </si>
  <si>
    <t>4.9 Les comptes des syndicats</t>
  </si>
  <si>
    <r>
      <t>Les comptes des syndicats</t>
    </r>
    <r>
      <rPr>
        <b/>
        <vertAlign val="superscript"/>
        <sz val="12"/>
        <rFont val="Arial"/>
        <family val="2"/>
      </rPr>
      <t xml:space="preserve"> (a)</t>
    </r>
    <r>
      <rPr>
        <sz val="12"/>
        <rFont val="Arial"/>
        <family val="2"/>
      </rPr>
      <t xml:space="preserve"> - Opérations réelles</t>
    </r>
  </si>
  <si>
    <t>(a) Types 421 à 424 dans les comptes de gestion, c'est-à-dire y compris les syndicats intercommunaux à vocation multiple (SIVOM), les syndicats intercommuaux à vocation unique (SIVU), les pôles métropolitains et les PETR, mais hors EPT (assimilés à des EPCI à fiscalité propre dans nos statistiques).</t>
  </si>
  <si>
    <t>Source : DGCL. Données DGFiP, comptes de gestion ; budgets principaux. Montants calculés hors gestion active de la dette.</t>
  </si>
  <si>
    <t>4.10 Les comptes des collectivités locales y compris le syndicats</t>
  </si>
  <si>
    <r>
      <t>Les comptes des collectivités locales y compris syndicats</t>
    </r>
    <r>
      <rPr>
        <b/>
        <vertAlign val="superscript"/>
        <sz val="12"/>
        <rFont val="Arial"/>
        <family val="2"/>
      </rPr>
      <t xml:space="preserve"> (a)</t>
    </r>
    <r>
      <rPr>
        <sz val="12"/>
        <rFont val="Arial"/>
        <family val="2"/>
      </rPr>
      <t xml:space="preserve"> - Opérations réelles</t>
    </r>
  </si>
  <si>
    <t>4.11 Les budgets annexes</t>
  </si>
  <si>
    <r>
      <t>Ensemble des collectivités locales (y compris syndicats)</t>
    </r>
    <r>
      <rPr>
        <b/>
        <vertAlign val="superscript"/>
        <sz val="12"/>
        <rFont val="Arial"/>
        <family val="2"/>
      </rPr>
      <t xml:space="preserve"> (a)</t>
    </r>
    <r>
      <rPr>
        <sz val="12"/>
        <rFont val="Arial"/>
        <family val="2"/>
      </rPr>
      <t xml:space="preserve"> - Opérations réelles</t>
    </r>
  </si>
  <si>
    <t>Budgets annexes</t>
  </si>
  <si>
    <t>(a) Non compris les établissements publics locaux.</t>
  </si>
  <si>
    <t xml:space="preserve">Source : DGCL. Données DGFiP, comptes de gestion ; budgets annexes, y compris les EPSM (M22). Montants calculés hors gestion active de la dette, non consolidés entre les différents niveaux de collectivités. </t>
  </si>
  <si>
    <t>4.12 Les comptes consolidés</t>
  </si>
  <si>
    <r>
      <t>Consolidation de l'ensemble des collectivités (y compris syndicats)</t>
    </r>
    <r>
      <rPr>
        <b/>
        <vertAlign val="superscript"/>
        <sz val="12"/>
        <rFont val="Arial"/>
        <family val="2"/>
      </rPr>
      <t xml:space="preserve"> (a)</t>
    </r>
    <r>
      <rPr>
        <sz val="12"/>
        <rFont val="Arial"/>
        <family val="2"/>
      </rPr>
      <t xml:space="preserve"> - Opérations réelles</t>
    </r>
  </si>
  <si>
    <t>Comptes et niveaux consolidés</t>
  </si>
  <si>
    <t>4.13a Ventilation fonctionnelle des dépenses des communes</t>
  </si>
  <si>
    <t>N-1</t>
  </si>
  <si>
    <t>En ligne seulement</t>
  </si>
  <si>
    <t>Communes de 3 500 habitants ou plus</t>
  </si>
  <si>
    <t>en millions d'euros</t>
  </si>
  <si>
    <t>en € / habitant</t>
  </si>
  <si>
    <t>Part dans le budget</t>
  </si>
  <si>
    <t xml:space="preserve">Évolution </t>
  </si>
  <si>
    <t>Investissement
(hors remb.)</t>
  </si>
  <si>
    <t>Total</t>
  </si>
  <si>
    <t>Fonctionnement (hors charges fi.)</t>
  </si>
  <si>
    <t>Plan de relance (crise sanitaire)</t>
  </si>
  <si>
    <t>TOTAL (communes &gt;= 3 500 h.)</t>
  </si>
  <si>
    <t>Communes hors champ (&lt; 3500 habitants)</t>
  </si>
  <si>
    <t>Source : DGCL. Données DGFIP, comptes de gestion ; budgets principaux - opérations réelles.</t>
  </si>
  <si>
    <t>4.13b Ventilation fonctionnelle des dépenses des groupements de communes à fiscalité propre</t>
  </si>
  <si>
    <t>TOTAL (GFP dans le champ)</t>
  </si>
  <si>
    <t>Charges financières (GFP dans le champ)</t>
  </si>
  <si>
    <t>GFP hors champ</t>
  </si>
  <si>
    <t>Hors champ</t>
  </si>
  <si>
    <t>GFP ayant au moins une commune de 3 500 habitants ou plus</t>
  </si>
  <si>
    <t>4.13c Ventilation fonctionnelle des dépenses des départements</t>
  </si>
  <si>
    <t>Services généraux</t>
  </si>
  <si>
    <t>Opérations non ventilables</t>
  </si>
  <si>
    <t>Administration générale</t>
  </si>
  <si>
    <t>Coopération décentralisée et actions internationales</t>
  </si>
  <si>
    <t>Sécurité et salubrité publiques</t>
  </si>
  <si>
    <t>Incendie et secours</t>
  </si>
  <si>
    <t>Autres sécurité et salubrité</t>
  </si>
  <si>
    <t>Enseignement, formation et apprentissage</t>
  </si>
  <si>
    <t>Services communs</t>
  </si>
  <si>
    <t>Enseignement du premier degré</t>
  </si>
  <si>
    <t>Enseignement du second degré</t>
  </si>
  <si>
    <t>Enseignement supérieur, professionnel et continu</t>
  </si>
  <si>
    <t>Autres services annexes de l'enseignement</t>
  </si>
  <si>
    <t>Culture, vie sociale, sport et jeunesse</t>
  </si>
  <si>
    <t>Services communs et vie sociale</t>
  </si>
  <si>
    <t>Culture</t>
  </si>
  <si>
    <t>Sports</t>
  </si>
  <si>
    <t>Jeunesse et loisirs</t>
  </si>
  <si>
    <t>Santé, action sociale</t>
  </si>
  <si>
    <t>Santé (y c. PMI et planification familiale)</t>
  </si>
  <si>
    <t>Action sociale (hors APA et RSA)</t>
  </si>
  <si>
    <t>dont : services communs action sociale</t>
  </si>
  <si>
    <t>: famille et enfance</t>
  </si>
  <si>
    <t>: personnes âgées</t>
  </si>
  <si>
    <t>: personnes handicapées</t>
  </si>
  <si>
    <t>: autres interventions sociales</t>
  </si>
  <si>
    <t>Personnes dépendantes (APA)</t>
  </si>
  <si>
    <t>dont : services communs APA</t>
  </si>
  <si>
    <t>: à domicile</t>
  </si>
  <si>
    <t>: versée aux bénéficiares en établissement</t>
  </si>
  <si>
    <t>: versée aux établissements</t>
  </si>
  <si>
    <t>RSA et RMI</t>
  </si>
  <si>
    <t>dont : RSA-insertion sociale</t>
  </si>
  <si>
    <t>: RSA-insertion professionnelle</t>
  </si>
  <si>
    <t>: RSA-allocations</t>
  </si>
  <si>
    <t>: RSA-autres</t>
  </si>
  <si>
    <t>Aménagement des territoires et habitat</t>
  </si>
  <si>
    <t>Services communs et sécurité</t>
  </si>
  <si>
    <t>Aménagement des territoires</t>
  </si>
  <si>
    <t>Habitat</t>
  </si>
  <si>
    <t>Environnement</t>
  </si>
  <si>
    <t>Services communs et actions transversales</t>
  </si>
  <si>
    <t>Actions en matière de déchets et propreté urbaine</t>
  </si>
  <si>
    <t>Actions en matière de gestion des eaux</t>
  </si>
  <si>
    <t>Autres actions environnementales</t>
  </si>
  <si>
    <t>Transports, routes et voiries</t>
  </si>
  <si>
    <t>Transports scolaires</t>
  </si>
  <si>
    <t>Transports publics (hors scolaire)</t>
  </si>
  <si>
    <t>Routes et voiries</t>
  </si>
  <si>
    <t>dont : voirie départementale</t>
  </si>
  <si>
    <t>: autres services</t>
  </si>
  <si>
    <t>Infrastructures de transport (gares, ports etc.)</t>
  </si>
  <si>
    <t>Action économique</t>
  </si>
  <si>
    <t>Services communs (y compris R &amp; D)</t>
  </si>
  <si>
    <t>Agriculture, pêche et agro-alimentaire</t>
  </si>
  <si>
    <t>Industrie, commerce et artisanat</t>
  </si>
  <si>
    <t>Développement touristique</t>
  </si>
  <si>
    <t>TOTAL</t>
  </si>
  <si>
    <t>Charges financières (fonctionnement)</t>
  </si>
  <si>
    <t>Source : DGCL. Données DGFIP, comptes de gestion ; budgets principaux.</t>
  </si>
  <si>
    <t>(1) Population totale au sens de l'Insee (=municipale+comptée à part), au 1er janvier, résidant dans le champ retenu pour les dépenses des conseils départementaux : hors Paris, Guyane, Martinique, Corse et communes de la métropole de Lyon.</t>
  </si>
  <si>
    <t>Départements</t>
  </si>
  <si>
    <t>4.13d Ventilation fonctionnelle des dépenses des régions et CTU</t>
  </si>
  <si>
    <t>(1) Population totale au sens de l'Insee (=municipale+comptée à part), au 1er janvier, résidant dans le champ retenu pour les dépenses des conseils régionaux et des collectivités territoriales uniques, donc hors Mayotte.</t>
  </si>
  <si>
    <t>Régions</t>
  </si>
  <si>
    <t>Conseils, assemblée locale</t>
  </si>
  <si>
    <t>Services communs (sécurité)</t>
  </si>
  <si>
    <t>Police, sécurité, justice</t>
  </si>
  <si>
    <t>Hygiène et salubrité publique</t>
  </si>
  <si>
    <t>Autres interventions de protection civile</t>
  </si>
  <si>
    <t>Services communs (enseignement)</t>
  </si>
  <si>
    <t>Hébergement et restauration scolaires</t>
  </si>
  <si>
    <t>dont : expression et action culturelles</t>
  </si>
  <si>
    <t>: conservation et diffusion du patrimoine</t>
  </si>
  <si>
    <t>Services communs (y compris APA et RSA)</t>
  </si>
  <si>
    <t>Santé</t>
  </si>
  <si>
    <t>dont : espaces verts urbains</t>
  </si>
  <si>
    <t>: éclairage public</t>
  </si>
  <si>
    <t>: autres aménagements urbains et ruraux</t>
  </si>
  <si>
    <t>Collecte et traitement des déchets</t>
  </si>
  <si>
    <t>Propreté urbaine</t>
  </si>
  <si>
    <t>Foires et marchés</t>
  </si>
  <si>
    <t>dont : gestion des fonds européens</t>
  </si>
  <si>
    <t>dont : enseignement supérieur</t>
  </si>
  <si>
    <t>: formation professionnelle</t>
  </si>
  <si>
    <t>: apprentissage</t>
  </si>
  <si>
    <t>: formation sanitaire et sociale</t>
  </si>
  <si>
    <t>Services communs (santé, social)</t>
  </si>
  <si>
    <t>Action sociale</t>
  </si>
  <si>
    <t>dont : transports ferroviaire de voyageurs</t>
  </si>
  <si>
    <t>: autres transports de voyageurs</t>
  </si>
  <si>
    <t>: transports de marchandises</t>
  </si>
  <si>
    <t>dont : voirie nationale</t>
  </si>
  <si>
    <t>: voirie régionale</t>
  </si>
  <si>
    <t>Infrastructures de transport</t>
  </si>
  <si>
    <t>dont : gares et infrastructures ferroviaires</t>
  </si>
  <si>
    <t>: infrastructures portuaires et aéroportuaires</t>
  </si>
  <si>
    <t>: liaisons multimodales</t>
  </si>
  <si>
    <t>dont : R &amp; D</t>
  </si>
  <si>
    <t>Services communs (y compris R &amp; D, foires et marchés)</t>
  </si>
  <si>
    <t>Communes et GFP hors champ</t>
  </si>
  <si>
    <t>4.13e Ventilation fonctionnelle des dépenses des comptes des collectivités territoriales et de leurs groupements à fiscalité propre</t>
  </si>
  <si>
    <t>4.13f Ventilation fonctionnelle des dépenses des budgets annexes et des syndicats</t>
  </si>
  <si>
    <r>
      <t>Budgets annexes</t>
    </r>
    <r>
      <rPr>
        <b/>
        <vertAlign val="superscript"/>
        <sz val="12"/>
        <rFont val="Arial"/>
        <family val="2"/>
      </rPr>
      <t xml:space="preserve"> (a)</t>
    </r>
  </si>
  <si>
    <t>Sécurité (incendie)</t>
  </si>
  <si>
    <t>dont : Actions en matière de déchets et propreté urbaine</t>
  </si>
  <si>
    <t>: Actions en matière de gestion des eaux</t>
  </si>
  <si>
    <t>: Autres actions envir. (y c. énergie)</t>
  </si>
  <si>
    <r>
      <t>Ensemble des activités</t>
    </r>
    <r>
      <rPr>
        <b/>
        <vertAlign val="superscript"/>
        <sz val="9"/>
        <color theme="1"/>
        <rFont val="Arial"/>
        <family val="2"/>
      </rPr>
      <t xml:space="preserve"> (b)</t>
    </r>
  </si>
  <si>
    <t>(a) Communes, EPCI à fiscalité propre, y compris les EPT de la MGP et la métropole de Lyon, départements, régions et CTU. Y compris les budgets annexes en M22 de ces collectivités.</t>
  </si>
  <si>
    <t>(b) Voir la note du tableau des syndicats.</t>
  </si>
  <si>
    <t>Source : DGCL. Données DGFiP ; comptes de gestion.</t>
  </si>
  <si>
    <r>
      <t xml:space="preserve">Syndicats </t>
    </r>
    <r>
      <rPr>
        <b/>
        <vertAlign val="superscript"/>
        <sz val="12"/>
        <rFont val="Arial"/>
        <family val="2"/>
      </rPr>
      <t>(a)</t>
    </r>
  </si>
  <si>
    <t>dont : Actions en matière de déchets</t>
  </si>
  <si>
    <t>(a) Budgets principaux des syndicats à vocation unique, et ensemble des budgets annexes des syndicats, y compris en M22. Les budgets principaux des SIVOM ne sont pas inclus. Montants non consolidés entre BP et BA.</t>
  </si>
  <si>
    <t>(b) La ventilation est faite selon le code d'activité de l'établissement, codée dans le fichier des comptes de gestion. Les comptes des budgets annexes, comme ceux des syndicats et ceux des EPL, ne sont pas codés selon la ventilation fonctionnelle utilisée pour ventiler les dépenses des budgets principaux.</t>
  </si>
  <si>
    <t>Codes d’activités :  Services généraux=11, 27, 38, 39, 40 ; Sécurité=26 ; Enseignement=03, 23 ; Culture=07 ; Sports=08 ; Santé-social=05, 06, 31, 32, 33, 50, 51 ; Aménagement des territoires=15, 28, 34, 36 ; Déchets=10 ; Eau=01, OA, OE ; Autres environnement=02, 19, 25, 35 ; Transports=04, 13, 14, 17, 21 ; Action économique=09, 12, 16, 18, 20, 22, 24, 29, 30, 37.</t>
  </si>
  <si>
    <t>Ensemble Collectivités locales</t>
  </si>
  <si>
    <t>montants non consolidés des flux entre BP et BA, et entre niveaux de collectivités.</t>
  </si>
  <si>
    <t>4.7a   Les ratios financiers obligatoires du secteur communal</t>
  </si>
  <si>
    <t>Ratio 1</t>
  </si>
  <si>
    <t>Ratio 2</t>
  </si>
  <si>
    <t>Ratio 2 bis</t>
  </si>
  <si>
    <t>Ratio 3</t>
  </si>
  <si>
    <t>Ratio 4</t>
  </si>
  <si>
    <t>Ratio 5</t>
  </si>
  <si>
    <t>Ratio 6</t>
  </si>
  <si>
    <t>Ratio 7</t>
  </si>
  <si>
    <t>Ratio 9</t>
  </si>
  <si>
    <t>Ratio 10</t>
  </si>
  <si>
    <t>Ratio 11</t>
  </si>
  <si>
    <t>€ / h</t>
  </si>
  <si>
    <t>%</t>
  </si>
  <si>
    <t>France métropolitaine hors Paris</t>
  </si>
  <si>
    <t>France métropolitaine y compris Paris</t>
  </si>
  <si>
    <t>Outre-mer</t>
  </si>
  <si>
    <t xml:space="preserve">France </t>
  </si>
  <si>
    <t>Communes en France métropolitaine</t>
  </si>
  <si>
    <t xml:space="preserve">    Moins de 3 500 hab.</t>
  </si>
  <si>
    <t xml:space="preserve">    3 500 à 10 000 hab.</t>
  </si>
  <si>
    <t xml:space="preserve">    Moins de 10 000 hab.</t>
  </si>
  <si>
    <t xml:space="preserve">    10 000 hab. ou plus hors Paris</t>
  </si>
  <si>
    <t>Les montants sont calculés hors gestion active de la dette.</t>
  </si>
  <si>
    <t xml:space="preserve">    Moins de 100 hab.</t>
  </si>
  <si>
    <t>&lt; 100 h</t>
  </si>
  <si>
    <t xml:space="preserve">    100 à 200 hab.</t>
  </si>
  <si>
    <t>100 à 200 h</t>
  </si>
  <si>
    <t xml:space="preserve">    200 à 500 hab.</t>
  </si>
  <si>
    <t>200 à 500 h</t>
  </si>
  <si>
    <t xml:space="preserve">    500 à 2 000 hab.</t>
  </si>
  <si>
    <t>500 à 2 000 h</t>
  </si>
  <si>
    <t xml:space="preserve">    2 000 à 3 500 hab.</t>
  </si>
  <si>
    <t>2 000 à 3 500 h</t>
  </si>
  <si>
    <t xml:space="preserve">    3 500 à 5 000 hab.</t>
  </si>
  <si>
    <t>3 500 à 5 000 h</t>
  </si>
  <si>
    <t xml:space="preserve">    5 000 à 10 000 hab.</t>
  </si>
  <si>
    <t>5 000 à 10 000 h</t>
  </si>
  <si>
    <t xml:space="preserve">    10 000 à 20 000 hab.</t>
  </si>
  <si>
    <t>10 000 à 20 000 h</t>
  </si>
  <si>
    <t xml:space="preserve">    20 000 à 50 000 hab.</t>
  </si>
  <si>
    <t>20 000 à 50 000 h</t>
  </si>
  <si>
    <t xml:space="preserve">    50 000 à 100 000 hab.</t>
  </si>
  <si>
    <t>50 000 à 100 000 h</t>
  </si>
  <si>
    <t xml:space="preserve">    100 000 hab. ou plus hors Paris</t>
  </si>
  <si>
    <t>&gt;=100 000 h hors Paris</t>
  </si>
  <si>
    <t>Champ : France métropolitaine.</t>
  </si>
  <si>
    <t xml:space="preserve">en €/hab. </t>
  </si>
  <si>
    <t>en %</t>
  </si>
  <si>
    <t>Hors gestion active de la dette.</t>
  </si>
  <si>
    <t>4.7b   Les ratios financiers obligatoires du secteur communal</t>
  </si>
  <si>
    <t>Nombre de</t>
  </si>
  <si>
    <t>(France métropolitaine)</t>
  </si>
  <si>
    <t>communes</t>
  </si>
  <si>
    <t>€/h DGF</t>
  </si>
  <si>
    <t>Communes touristiques et de montagne</t>
  </si>
  <si>
    <t>Moins de 100 hab.</t>
  </si>
  <si>
    <t>100 à 200 hab.</t>
  </si>
  <si>
    <t>200 à 500 hab.</t>
  </si>
  <si>
    <t>500 à 2000 hab.</t>
  </si>
  <si>
    <t>2000 à 3500 hab.</t>
  </si>
  <si>
    <t>3500 à 10 000 hab.</t>
  </si>
  <si>
    <t>10 000 à 50 000 hab.</t>
  </si>
  <si>
    <t>Communes touristiques hors montagne</t>
  </si>
  <si>
    <t>10 000 à 20 000 hab.</t>
  </si>
  <si>
    <t>20 000 à 50 000 hab.</t>
  </si>
  <si>
    <t>50 000 hab. ou plus</t>
  </si>
  <si>
    <t>Communes de montagne non touristiques</t>
  </si>
  <si>
    <t>20 000 hab. ou plus</t>
  </si>
  <si>
    <t>Communes ni touristiques, ni de montagne</t>
  </si>
  <si>
    <t>4.7c   Les ratios financiers obligatoires du secteur communal</t>
  </si>
  <si>
    <t>France métropolitaine</t>
  </si>
  <si>
    <t>Outre-Mer</t>
  </si>
  <si>
    <r>
      <t>Groupements de communes à fiscalité propre</t>
    </r>
    <r>
      <rPr>
        <vertAlign val="superscript"/>
        <sz val="11"/>
        <rFont val="Arial"/>
        <family val="2"/>
      </rPr>
      <t>(a)</t>
    </r>
    <r>
      <rPr>
        <sz val="10"/>
        <rFont val="Arial"/>
        <family val="2"/>
      </rPr>
      <t xml:space="preserve"> (France) :</t>
    </r>
  </si>
  <si>
    <t xml:space="preserve">Communautés d'agglomération </t>
  </si>
  <si>
    <t>Communautés de communes à FPU</t>
  </si>
  <si>
    <t>Communautés de communes à FA</t>
  </si>
  <si>
    <t>(a) Hors métropole de Lyon, mais y compris métropole du grand Paris (MGP) et établissements publics territoriaux (EPT) de la MGP.</t>
  </si>
  <si>
    <t>Moins de 15 000 hab.</t>
  </si>
  <si>
    <t>&lt; 15 000 h</t>
  </si>
  <si>
    <t>15 000 à 30 000 hab.</t>
  </si>
  <si>
    <t>15 000 à 30 000 h</t>
  </si>
  <si>
    <t>30 000 à 50 000 hab.</t>
  </si>
  <si>
    <t>30 000 à 50 000 h</t>
  </si>
  <si>
    <t>50 000 à 100 000 hab.</t>
  </si>
  <si>
    <t>100 000 à 300 000 hab.</t>
  </si>
  <si>
    <t>100 000 à 300 000 h</t>
  </si>
  <si>
    <r>
      <t>300 000 hab. ou plus</t>
    </r>
    <r>
      <rPr>
        <vertAlign val="superscript"/>
        <sz val="11"/>
        <rFont val="Arial"/>
        <family val="2"/>
      </rPr>
      <t xml:space="preserve"> (a)</t>
    </r>
  </si>
  <si>
    <t>300 000 h ou plus</t>
  </si>
  <si>
    <t>4.8    Les ratios financiers obligatoires des départements et des régions</t>
  </si>
  <si>
    <t>France</t>
  </si>
  <si>
    <t xml:space="preserve">    Moins de 250 000 hab.</t>
  </si>
  <si>
    <t xml:space="preserve">    250 000 à 500 000 hab.</t>
  </si>
  <si>
    <t xml:space="preserve">    500 000 à 1 000 000 hab.</t>
  </si>
  <si>
    <t xml:space="preserve">    Plus de 1 000 000 habitants</t>
  </si>
  <si>
    <t>Auvergne-Rhône-Alpes</t>
  </si>
  <si>
    <t>Bourgogne-Franche-Comté</t>
  </si>
  <si>
    <t>Bretagne</t>
  </si>
  <si>
    <t>Centre-Val de Loire</t>
  </si>
  <si>
    <t>Grand Est</t>
  </si>
  <si>
    <t>Hauts-de-France</t>
  </si>
  <si>
    <t>Ile-de-France</t>
  </si>
  <si>
    <t>Normandie</t>
  </si>
  <si>
    <t>Nouvelle-Aquitaine</t>
  </si>
  <si>
    <t>Occitanie</t>
  </si>
  <si>
    <t>Pays-de-la-Loire</t>
  </si>
  <si>
    <t>Provence-Alpes-Côte d'Azur</t>
  </si>
  <si>
    <t>Régions d'outre-mer (ROM)</t>
  </si>
  <si>
    <t>Guadeloupe</t>
  </si>
  <si>
    <t>La Réunion</t>
  </si>
  <si>
    <t>Collectivités territoriales uniques et de Corse</t>
  </si>
  <si>
    <t>Corse</t>
  </si>
  <si>
    <t>Martinique</t>
  </si>
  <si>
    <t>Guyane</t>
  </si>
  <si>
    <t xml:space="preserve">Champ : France hors Mayotte. </t>
  </si>
  <si>
    <t xml:space="preserve">Champ : France y compris Mayotte et Collectivité européenne d'Alsace. Hors métropole de Lyon et Ville de Paris (comptées avec le secteur communal). </t>
  </si>
  <si>
    <t>Source : DGCL - Donnée DGFIP, comptes de gestion, budgets principaux - opérations réelles ; INSEE (population totale en 2021 - année de référence 2018).</t>
  </si>
  <si>
    <t>Ensemble régions</t>
  </si>
  <si>
    <t>Ensemble des régions métropolitaines</t>
  </si>
  <si>
    <t>Régions et CTU</t>
  </si>
  <si>
    <t>Taux de croissance</t>
  </si>
  <si>
    <t>Indices</t>
  </si>
  <si>
    <t>2013 / 2012</t>
  </si>
  <si>
    <t>2014 / 2013</t>
  </si>
  <si>
    <t>2015 / 2014</t>
  </si>
  <si>
    <t>2017 / 2016</t>
  </si>
  <si>
    <t>2018 / 2017</t>
  </si>
  <si>
    <t>Autres dépenses de fonctionnement et charges financières</t>
  </si>
  <si>
    <t>Autres recettes de Fonctionnement que Impôts et concours</t>
  </si>
  <si>
    <t>4.2 Séries. Communes</t>
  </si>
  <si>
    <r>
      <t>2016 / 2015</t>
    </r>
    <r>
      <rPr>
        <b/>
        <vertAlign val="superscript"/>
        <sz val="10"/>
        <color theme="1"/>
        <rFont val="Arial"/>
        <family val="2"/>
      </rPr>
      <t xml:space="preserve"> (d)</t>
    </r>
  </si>
  <si>
    <t>(c) Évolution calculée à périmètre constant, c'est-à-dire hors métropole de Lyon.</t>
  </si>
  <si>
    <t>(d) en rouge : Évolution calculée à périmètre constant, c'est-à-dire hors EPCI concernés par la métropole du grand Paris.</t>
  </si>
  <si>
    <t>calculs pour le dépliant :</t>
  </si>
  <si>
    <r>
      <t>4.3 Séries. Groupements de communes à fiscalité propre</t>
    </r>
    <r>
      <rPr>
        <b/>
        <vertAlign val="superscript"/>
        <sz val="12"/>
        <rFont val="Arial"/>
        <family val="2"/>
      </rPr>
      <t xml:space="preserve"> (a)</t>
    </r>
  </si>
  <si>
    <t>2016 / 2015</t>
  </si>
  <si>
    <t>(c) Évolution calculée à périmètre constant c'est-à-dire hors CU de Lyon et hors métropole de Lyon.</t>
  </si>
  <si>
    <t>(d) Évolution calculée à périmètre constant c'est-à-dire hors Ville de Paris.</t>
  </si>
  <si>
    <t>Charges financières+Autres DF</t>
  </si>
  <si>
    <t>VBS + Autres recettes de fonctionnement</t>
  </si>
  <si>
    <r>
      <t>2016 / 2015</t>
    </r>
    <r>
      <rPr>
        <b/>
        <vertAlign val="superscript"/>
        <sz val="10"/>
        <color theme="1"/>
        <rFont val="Arial"/>
        <family val="2"/>
      </rPr>
      <t xml:space="preserve"> (b)</t>
    </r>
  </si>
  <si>
    <t>(c) Hors Rhône (et métropole de Lyon)</t>
  </si>
  <si>
    <t>(d) Hors Martinique et Guyane</t>
  </si>
  <si>
    <t>(e) Hors Corse</t>
  </si>
  <si>
    <t>(f) Hors Paris</t>
  </si>
  <si>
    <r>
      <t xml:space="preserve">4.4 Série. Secteur communal </t>
    </r>
    <r>
      <rPr>
        <sz val="12"/>
        <rFont val="Arial"/>
        <family val="2"/>
      </rPr>
      <t>(communes, groupements à fiscalité propre</t>
    </r>
    <r>
      <rPr>
        <vertAlign val="superscript"/>
        <sz val="12"/>
        <rFont val="Arial"/>
        <family val="2"/>
      </rPr>
      <t xml:space="preserve"> (a)</t>
    </r>
    <r>
      <rPr>
        <sz val="12"/>
        <rFont val="Arial"/>
        <family val="2"/>
      </rPr>
      <t>)</t>
    </r>
  </si>
  <si>
    <r>
      <t>4.5 Série. Les comptes des départements</t>
    </r>
    <r>
      <rPr>
        <b/>
        <vertAlign val="superscript"/>
        <sz val="12"/>
        <rFont val="Arial"/>
        <family val="2"/>
      </rPr>
      <t xml:space="preserve"> (a)</t>
    </r>
  </si>
  <si>
    <t xml:space="preserve"> : cartes grises</t>
  </si>
  <si>
    <t xml:space="preserve"> : TICPE</t>
  </si>
  <si>
    <t>(c) Hors martinique et Guyane</t>
  </si>
  <si>
    <t>(d) Hors Corse</t>
  </si>
  <si>
    <r>
      <t>4.6 Série. Régions et collectivités territoriales uniques (CTU)</t>
    </r>
    <r>
      <rPr>
        <b/>
        <vertAlign val="superscript"/>
        <sz val="12"/>
        <rFont val="Arial"/>
        <family val="2"/>
      </rPr>
      <t xml:space="preserve"> (a)</t>
    </r>
  </si>
  <si>
    <r>
      <t>2019 / 2018</t>
    </r>
    <r>
      <rPr>
        <b/>
        <vertAlign val="superscript"/>
        <sz val="10"/>
        <color theme="1"/>
        <rFont val="Arial"/>
        <family val="2"/>
      </rPr>
      <t xml:space="preserve"> (c)</t>
    </r>
  </si>
  <si>
    <t>(b) En rouge : Évolution calculée à périmètre constant, c'est-à-dire hors communes concernées par la métropole du grand Paris pour les impôts et la DGF (et les concours de l'État).</t>
  </si>
  <si>
    <t>(c) Évolution calculée à champ constant, c'est-à-dire hors Paris.</t>
  </si>
  <si>
    <t>pour le dépliant :</t>
  </si>
  <si>
    <t>4.1 Série. Ensemble des collectivités territoriales et de leurs groupements à fiscalité propre</t>
  </si>
  <si>
    <r>
      <t>4.9 Série - Les comptes des syndicats</t>
    </r>
    <r>
      <rPr>
        <b/>
        <vertAlign val="superscript"/>
        <sz val="12"/>
        <rFont val="Arial"/>
        <family val="2"/>
      </rPr>
      <t xml:space="preserve"> (a)</t>
    </r>
  </si>
  <si>
    <r>
      <t>4.10 Série. Ensemble des collectivités locales (y compris syndicats</t>
    </r>
    <r>
      <rPr>
        <b/>
        <vertAlign val="superscript"/>
        <sz val="12"/>
        <rFont val="Arial"/>
        <family val="2"/>
      </rPr>
      <t xml:space="preserve"> (a)</t>
    </r>
    <r>
      <rPr>
        <b/>
        <sz val="12"/>
        <rFont val="Arial"/>
        <family val="2"/>
      </rPr>
      <t>)</t>
    </r>
  </si>
  <si>
    <r>
      <t>4.11 Série. Ensemble des collectivités locales (y compris syndicats)</t>
    </r>
    <r>
      <rPr>
        <b/>
        <vertAlign val="superscript"/>
        <sz val="12"/>
        <rFont val="Arial"/>
        <family val="2"/>
      </rPr>
      <t xml:space="preserve"> (a)</t>
    </r>
    <r>
      <rPr>
        <sz val="12"/>
        <rFont val="Arial"/>
        <family val="2"/>
      </rPr>
      <t xml:space="preserve"> - Opérations réelles</t>
    </r>
  </si>
  <si>
    <t>(a) Y compris les établissements publics territoriaux (EPT) de la métropole du grand paris (MGP).</t>
  </si>
  <si>
    <t>Source : DGCL. Données DGFiP, comptes de gestion ; budgets annexes, y compris les EPSM (M22). Montants en opérations réelles calculés hors gestion active de la dette.</t>
  </si>
  <si>
    <t>Source : DGCL. Données DGFiP, comptes de gestion ; budgets principaux et annexes, consolidés des flux croisés.</t>
  </si>
  <si>
    <r>
      <t>4.12 Série. Consolidation de l'ensemble des collectivités (y compris syndicats)</t>
    </r>
    <r>
      <rPr>
        <b/>
        <vertAlign val="superscript"/>
        <sz val="12"/>
        <rFont val="Arial"/>
        <family val="2"/>
      </rPr>
      <t xml:space="preserve"> (a)</t>
    </r>
  </si>
  <si>
    <t>4.13a Série. Ventilation fonctionnelle des dépenses des communes</t>
  </si>
  <si>
    <t>2019 : Ville de Paris avec compétences départementales</t>
  </si>
  <si>
    <r>
      <t>Champ : Communes de 3 500 habitants ou plus</t>
    </r>
    <r>
      <rPr>
        <b/>
        <vertAlign val="superscript"/>
        <sz val="10"/>
        <color theme="1"/>
        <rFont val="Arial"/>
        <family val="2"/>
      </rPr>
      <t xml:space="preserve"> (1)</t>
    </r>
  </si>
  <si>
    <t>Fonctionnement (hors charges fi.) 
en millions d'euros</t>
  </si>
  <si>
    <t>Charges financières (communes &gt;= 3 500 h.)</t>
  </si>
  <si>
    <t>Hors champ (communes &lt; 3500 h.)</t>
  </si>
  <si>
    <t>Fonctionnement (y c. charges fi.) en millions d'euros</t>
  </si>
  <si>
    <t xml:space="preserve">(1) Population totale au sens de l'Insee (=municipale+comptée à part), au 1er janvier, résidant dans le champ retenu pour les dépenses des communes.
</t>
  </si>
  <si>
    <t>Champ : communes de 3500 habitants ou plus. La Ville de Paris est considérée comme une commune.</t>
  </si>
  <si>
    <t>Investissement (hors remb.) en millions d'euros</t>
  </si>
  <si>
    <t>Dépenses totales (hors charges financières et remboursement de dette) en millions €</t>
  </si>
  <si>
    <t>Services communs (transports)</t>
  </si>
  <si>
    <t>4.13b Série. Ventilation fonctionnelle des dépenses des groupements de communes à fiscalité propre</t>
  </si>
  <si>
    <t>2017 : fusions de nombreux GFP (qui intègrent donc le champ)</t>
  </si>
  <si>
    <t>2015 : Métropole Lyon avec compétences départementales</t>
  </si>
  <si>
    <r>
      <t xml:space="preserve">Champ : GFP ayant au moins une commune de 3 500 habitants </t>
    </r>
    <r>
      <rPr>
        <b/>
        <vertAlign val="superscript"/>
        <sz val="10"/>
        <color theme="1"/>
        <rFont val="Arial"/>
        <family val="2"/>
      </rPr>
      <t xml:space="preserve">(1) </t>
    </r>
    <r>
      <rPr>
        <b/>
        <sz val="10"/>
        <color theme="1"/>
        <rFont val="Arial"/>
        <family val="2"/>
      </rPr>
      <t>ou plus</t>
    </r>
  </si>
  <si>
    <t>Hors champ (GFP sans communes de 3 500 h ou plus)</t>
  </si>
  <si>
    <t xml:space="preserve">(1) Population totale au sens de l'Insee (=municipale+comptée à part), au 1er janvier, résidant dans le champ retenu pour les dépenses des GFP (donc hors communes isolées).
</t>
  </si>
  <si>
    <t>Champ : GFP ayant au moins une commune de 3500 habitants ou plus. La métropole de Lyon est considérée comme un GFP.</t>
  </si>
  <si>
    <t>4.13c Série. Ventilation fonctionnelle des dépenses des départements</t>
  </si>
  <si>
    <t>2020 : Reprise du RSA par l'état pour La Réunion</t>
  </si>
  <si>
    <t>2019 : Reprise du RSA par l'état pour la Guyane et Mayotte</t>
  </si>
  <si>
    <t>2019 : Ville de Paris créée en lieu et place de la commune et du département (devient une commune)</t>
  </si>
  <si>
    <t>2018 : Coll de Corse (assimilée aux CTU)</t>
  </si>
  <si>
    <t>2017 : Transfert des transports aux régions</t>
  </si>
  <si>
    <t>2016 : CTU de Martinique et Guyane créées</t>
  </si>
  <si>
    <t>2015 : Métropole de Lyon créée (GFP)</t>
  </si>
  <si>
    <t>Champ : Départements</t>
  </si>
  <si>
    <r>
      <t>Population totale (en millions d'habitants)</t>
    </r>
    <r>
      <rPr>
        <i/>
        <vertAlign val="superscript"/>
        <sz val="10"/>
        <color theme="1"/>
        <rFont val="Arial"/>
        <family val="2"/>
      </rPr>
      <t xml:space="preserve"> (1)</t>
    </r>
  </si>
  <si>
    <t>Autres sécurité</t>
  </si>
  <si>
    <t>4.13d Séries. Ventilation fonctionnelle des dépenses des régions et CTU</t>
  </si>
  <si>
    <t>2020 : Apprentissage tansféré aux branches professionnelles</t>
  </si>
  <si>
    <t>2018 : Coll de Corse (assimilée aux CTU) (compétences départementales)</t>
  </si>
  <si>
    <t>2017 : Transfert des transports des départements aux régions</t>
  </si>
  <si>
    <t>2016 : CTU de Martinique et Guyane créées (compétences départementales)</t>
  </si>
  <si>
    <t>Champ : Régions et CTU</t>
  </si>
  <si>
    <t>Champ : Communes de 3 500 habitants ou plus</t>
  </si>
  <si>
    <t>Nombre de budgets de communes dans le champ</t>
  </si>
  <si>
    <t>Nombre de budgets de communes hors champ</t>
  </si>
  <si>
    <t>Nombre de budgets de GFP dans le champ</t>
  </si>
  <si>
    <t>Nombre de budgets de GFP hors champ</t>
  </si>
  <si>
    <t>2021 : Création de la Collectivité européenne d'Alsace</t>
  </si>
  <si>
    <t>2015 : Métropole de Lyon créée (GFP) ; département 69 réduit.</t>
  </si>
  <si>
    <t>Nombre de départements</t>
  </si>
  <si>
    <t>Nombre de régions et CTU</t>
  </si>
  <si>
    <t>4.13f Séries. Ventilation fonctionnelle des dépenses des budgets annexes et des syndicats</t>
  </si>
  <si>
    <r>
      <t>Budgets annexes (hors ceux des syndicats)</t>
    </r>
    <r>
      <rPr>
        <b/>
        <vertAlign val="superscript"/>
        <sz val="12"/>
        <rFont val="Arial"/>
        <family val="2"/>
      </rPr>
      <t xml:space="preserve"> (a)</t>
    </r>
  </si>
  <si>
    <t>Nombre de budgets annexes</t>
  </si>
  <si>
    <t>Nombre de budgets principaux et annexes de syndicats</t>
  </si>
  <si>
    <t>Dette au 31 décembre (12) (b)</t>
  </si>
  <si>
    <t>(a) Donc hors opérations d'ordre.</t>
  </si>
  <si>
    <t>(b) Y compris les reversements de fiscalité des EPCI vers leurs communes membres.</t>
  </si>
  <si>
    <t>(c) La dette de l'année N n'est pas exactement égale à la dette de l'année N-1 augmentée du flux net de dette de l'année N, du fait de certaines différences conceptuelles entre le stock et les flux reportés ici.</t>
  </si>
  <si>
    <t>Les comptes des communes - En opérations réelles (a)</t>
  </si>
  <si>
    <t>- Impôts locaux (b)</t>
  </si>
  <si>
    <t>Dette au 31 décembre (12) (c)</t>
  </si>
  <si>
    <r>
      <t>Les comptes de l'nsemble des collectivités territoriales et de leurs groupements à fiscalité propre. En opératoins réelles</t>
    </r>
    <r>
      <rPr>
        <b/>
        <vertAlign val="superscript"/>
        <sz val="12"/>
        <rFont val="Arial"/>
        <family val="2"/>
      </rPr>
      <t xml:space="preserve"> (a)</t>
    </r>
  </si>
  <si>
    <t>Dette au 31 décembre (12) (d)</t>
  </si>
  <si>
    <t>les comptes des groupements de communes à fiscalité propre. En opérations réelles</t>
  </si>
  <si>
    <t>Les comptes du secteur communal (communes, groupements à fiscalité propre). En opérations réelles</t>
  </si>
  <si>
    <t>Dette au 31 décembre (12) (h)</t>
  </si>
  <si>
    <t>Les comptes des départements. En opérations réelles</t>
  </si>
  <si>
    <t>Budgets principaux. Champ courant</t>
  </si>
  <si>
    <t>Les comptes des régions et collectivités territoriales uniques (CTU), En opérations réelles</t>
  </si>
  <si>
    <r>
      <t>Les comptes des syndicats</t>
    </r>
    <r>
      <rPr>
        <i/>
        <sz val="11"/>
        <rFont val="Arial"/>
        <family val="2"/>
      </rPr>
      <t>. En opérations réelles</t>
    </r>
  </si>
  <si>
    <t>Les comptes de l'ensemble des collectivités locales (y compris syndicats). En opérations réelles</t>
  </si>
  <si>
    <r>
      <t>Les comptes de l'ensemble des collectivités locales (y compris syndicats)</t>
    </r>
    <r>
      <rPr>
        <b/>
        <vertAlign val="superscript"/>
        <sz val="12"/>
        <rFont val="Arial"/>
        <family val="2"/>
      </rPr>
      <t xml:space="preserve"> (a)</t>
    </r>
    <r>
      <rPr>
        <b/>
        <sz val="12"/>
        <rFont val="Arial"/>
        <family val="2"/>
      </rPr>
      <t xml:space="preserve"> - Opérations réelles</t>
    </r>
  </si>
  <si>
    <r>
      <t>Les comptes consolidés de l'ensemble des collectivités (y compris syndicats)</t>
    </r>
    <r>
      <rPr>
        <b/>
        <vertAlign val="superscript"/>
        <sz val="12"/>
        <rFont val="Arial"/>
        <family val="2"/>
      </rPr>
      <t xml:space="preserve"> (a)</t>
    </r>
  </si>
  <si>
    <t xml:space="preserve">Nomenclature des COMMUNES - Codes fonctionnels </t>
  </si>
  <si>
    <t>TABLE DE CORRESPONDANCE M14 / M57</t>
  </si>
  <si>
    <t>TABLE D'AFFECTATION EN NOMENCLATURE DE DIFFUSION</t>
  </si>
  <si>
    <t>M14</t>
  </si>
  <si>
    <t>M57</t>
  </si>
  <si>
    <t>NOMENCLATURE INERMÉDIAIRE (DETAILLÉE - M57 / M14)</t>
  </si>
  <si>
    <t>MONTANTS</t>
  </si>
  <si>
    <t>NOMENCLATURE UNIQUE DE DIFFUSION (M57, 14, 52, 71)</t>
  </si>
  <si>
    <t>COMMUNES</t>
  </si>
  <si>
    <t>Q : Si je trouve ce code dans la variable "FONCTION" (une fois retraité des chapîtres budgétaires), comment je le code en nomenclature de diffusion ?</t>
  </si>
  <si>
    <t>R: Je le code comme ça</t>
  </si>
  <si>
    <t>Dépenses 2020</t>
  </si>
  <si>
    <t>Part du total</t>
  </si>
  <si>
    <t>A</t>
  </si>
  <si>
    <t>A-Services généraux</t>
  </si>
  <si>
    <t>?</t>
  </si>
  <si>
    <t>Codes non prévus par la nomenclature</t>
  </si>
  <si>
    <t>AAX</t>
  </si>
  <si>
    <t>AAX-Codes absents ou inconnus</t>
  </si>
  <si>
    <t>AA</t>
  </si>
  <si>
    <t>AA-Opérations non ventilables</t>
  </si>
  <si>
    <t xml:space="preserve">01 </t>
  </si>
  <si>
    <t>01</t>
  </si>
  <si>
    <t>AAA</t>
  </si>
  <si>
    <t>AAA-Opérations non ventilables</t>
  </si>
  <si>
    <t>A00</t>
  </si>
  <si>
    <t>A00-Administration générale (indéterminé)</t>
  </si>
  <si>
    <t>A0</t>
  </si>
  <si>
    <t>A0- Administration générale</t>
  </si>
  <si>
    <t>02</t>
  </si>
  <si>
    <t>020</t>
  </si>
  <si>
    <t>Administration générale de la collectivité</t>
  </si>
  <si>
    <t>021</t>
  </si>
  <si>
    <t>Personnel non ventilé</t>
  </si>
  <si>
    <t>028</t>
  </si>
  <si>
    <t>Autres moyens généraux</t>
  </si>
  <si>
    <t>023</t>
  </si>
  <si>
    <t>Information, communication, publicité</t>
  </si>
  <si>
    <t>022</t>
  </si>
  <si>
    <t>A02</t>
  </si>
  <si>
    <t>A02-Information, communication, publicité</t>
  </si>
  <si>
    <t>024</t>
  </si>
  <si>
    <t>Fêtes et cérémonies</t>
  </si>
  <si>
    <t>A03</t>
  </si>
  <si>
    <t>A03-Fêtes et cérémonies</t>
  </si>
  <si>
    <t>025</t>
  </si>
  <si>
    <t>Aides aux associations (non classées ailleurs)</t>
  </si>
  <si>
    <t>Aide aux associations (non classées ailleurs)</t>
  </si>
  <si>
    <t>A04</t>
  </si>
  <si>
    <t>A04-Aide aux associations (non classées ailleurs)</t>
  </si>
  <si>
    <t>026</t>
  </si>
  <si>
    <t>Cimetières et pompes funèbres</t>
  </si>
  <si>
    <t>A05</t>
  </si>
  <si>
    <t>A05-Cimetières et pompes funèbres</t>
  </si>
  <si>
    <t>Administration générale de l'Etat</t>
  </si>
  <si>
    <t>A06</t>
  </si>
  <si>
    <t>A06-Administration générale de l'Etat</t>
  </si>
  <si>
    <t>Assemblée locale</t>
  </si>
  <si>
    <t>03</t>
  </si>
  <si>
    <t>Conseils</t>
  </si>
  <si>
    <t>A10</t>
  </si>
  <si>
    <t>A10-Conseil, assemblée locale</t>
  </si>
  <si>
    <t>A1</t>
  </si>
  <si>
    <t>A1-Conseils, assemblée locale</t>
  </si>
  <si>
    <t>031</t>
  </si>
  <si>
    <t>Assemblée délibérante</t>
  </si>
  <si>
    <t>032</t>
  </si>
  <si>
    <t>Conseil économique et social régional ou Conseil de développement</t>
  </si>
  <si>
    <t>033</t>
  </si>
  <si>
    <t>Conseil de la culture, de l'éducation et de l'environnement</t>
  </si>
  <si>
    <t>034</t>
  </si>
  <si>
    <t>Conseil économique, social, environnemental, de la culture et de l'éducation</t>
  </si>
  <si>
    <t>0341</t>
  </si>
  <si>
    <t>Section économique, sociale et environnementale</t>
  </si>
  <si>
    <t>0342</t>
  </si>
  <si>
    <t>Section de la culture, de l'éducation et des sports</t>
  </si>
  <si>
    <t>035</t>
  </si>
  <si>
    <t>Conseil de territoire</t>
  </si>
  <si>
    <t>038</t>
  </si>
  <si>
    <t>Autres instances</t>
  </si>
  <si>
    <t xml:space="preserve">04 </t>
  </si>
  <si>
    <t>Relations internationales</t>
  </si>
  <si>
    <t>04</t>
  </si>
  <si>
    <t>Coopération décentralisée et actions interrégionales, européennes et internationales</t>
  </si>
  <si>
    <t>A20</t>
  </si>
  <si>
    <t>A20-Coopération décentralisée et actions interrégionales, européennes et internationales (indéterminé)</t>
  </si>
  <si>
    <t>A2</t>
  </si>
  <si>
    <t>A2-Coopération décentralisée et actions interrégionales, européennes et internationales (y compris gestion des fonds européens)</t>
  </si>
  <si>
    <t xml:space="preserve">041 </t>
  </si>
  <si>
    <t>Subvention globale</t>
  </si>
  <si>
    <t>041</t>
  </si>
  <si>
    <t>Actions relevant de la subvention globale</t>
  </si>
  <si>
    <t>A21</t>
  </si>
  <si>
    <t>A21-Subvention globale et gestion des fonds européens</t>
  </si>
  <si>
    <t>05</t>
  </si>
  <si>
    <t>Gestion des fonds européens</t>
  </si>
  <si>
    <t>051</t>
  </si>
  <si>
    <t>FSE</t>
  </si>
  <si>
    <t>052</t>
  </si>
  <si>
    <t>FEDER</t>
  </si>
  <si>
    <t>058</t>
  </si>
  <si>
    <t>Autres (FEADER, FEAMP)</t>
  </si>
  <si>
    <t>0580</t>
  </si>
  <si>
    <t>FEADER</t>
  </si>
  <si>
    <t>0581</t>
  </si>
  <si>
    <t>FEAMP</t>
  </si>
  <si>
    <t xml:space="preserve">048 </t>
  </si>
  <si>
    <t>Autres (international)</t>
  </si>
  <si>
    <t>042</t>
  </si>
  <si>
    <t>Actions interrégionales</t>
  </si>
  <si>
    <t>A28</t>
  </si>
  <si>
    <t>A28-Autres actions interrégionales et européennes, aide publique au développement</t>
  </si>
  <si>
    <t>043</t>
  </si>
  <si>
    <t>Actions européennes</t>
  </si>
  <si>
    <t>044</t>
  </si>
  <si>
    <t>Aide publique au développement</t>
  </si>
  <si>
    <t>048</t>
  </si>
  <si>
    <t>Autres actions (décentralisées etc.)</t>
  </si>
  <si>
    <t>Plan de relance (crise sanitaire)-Administration</t>
  </si>
  <si>
    <t>06</t>
  </si>
  <si>
    <t>A90</t>
  </si>
  <si>
    <t>A90-Plan de relance (crise sanitaire)-Administration</t>
  </si>
  <si>
    <t>A9</t>
  </si>
  <si>
    <t>A9-Plan de relance (crise sanitaire)-Administration</t>
  </si>
  <si>
    <t>B</t>
  </si>
  <si>
    <t>B-Sécurité et salubrité publiques</t>
  </si>
  <si>
    <t>Sécurité</t>
  </si>
  <si>
    <t>B00</t>
  </si>
  <si>
    <t>B00-Services communs (sécurité)</t>
  </si>
  <si>
    <t>B0</t>
  </si>
  <si>
    <t>B0-Sécurité et salubrité publiques</t>
  </si>
  <si>
    <t>110</t>
  </si>
  <si>
    <t>10</t>
  </si>
  <si>
    <t>11</t>
  </si>
  <si>
    <t>Sécurité intérieure</t>
  </si>
  <si>
    <t>B01</t>
  </si>
  <si>
    <t>B01-Police, sécurité, justice</t>
  </si>
  <si>
    <t>111</t>
  </si>
  <si>
    <t>Police nationale</t>
  </si>
  <si>
    <t>112</t>
  </si>
  <si>
    <t>Police municipale</t>
  </si>
  <si>
    <t>Justice</t>
  </si>
  <si>
    <t>113</t>
  </si>
  <si>
    <t>Pompiers, incendies et secours</t>
  </si>
  <si>
    <t>12</t>
  </si>
  <si>
    <t>B02</t>
  </si>
  <si>
    <t>B02-Incendies et secours</t>
  </si>
  <si>
    <t>13</t>
  </si>
  <si>
    <t>B03</t>
  </si>
  <si>
    <t>B03-Hygiène et salubrité publique</t>
  </si>
  <si>
    <t>114</t>
  </si>
  <si>
    <t>Autres services de protection civile</t>
  </si>
  <si>
    <t>18</t>
  </si>
  <si>
    <t xml:space="preserve">Autres interventions de protections des personnes et des biens </t>
  </si>
  <si>
    <t>B08</t>
  </si>
  <si>
    <t xml:space="preserve">B08-Autres interventions de protections des personnes et des biens </t>
  </si>
  <si>
    <t>Plan de relance (crise sanitaire)-Sécurité</t>
  </si>
  <si>
    <t>B90</t>
  </si>
  <si>
    <t>B90-Plan de relance (crise sanitaire)-Sécurité</t>
  </si>
  <si>
    <t>B9</t>
  </si>
  <si>
    <t>B9-Plan de relance (crise sanitaire)-Sécurité</t>
  </si>
  <si>
    <t>C</t>
  </si>
  <si>
    <t>C-Enseignement, formation professionnelle et apprentissage</t>
  </si>
  <si>
    <t>Enseignement</t>
  </si>
  <si>
    <t>Enseignement, formation professionnelle et apprentissage</t>
  </si>
  <si>
    <t>C00</t>
  </si>
  <si>
    <t>C00-Services communs (enseignement, formation professionnelle, apprentissage)</t>
  </si>
  <si>
    <t>C0</t>
  </si>
  <si>
    <t>C0-Services communs (enseignement, formation professionnelle, apprentissage)</t>
  </si>
  <si>
    <t xml:space="preserve">20 </t>
  </si>
  <si>
    <t>20</t>
  </si>
  <si>
    <t>Services communs (enseignement, form prof, apprentissage)</t>
  </si>
  <si>
    <t>201</t>
  </si>
  <si>
    <t>29</t>
  </si>
  <si>
    <t>Sécurité (enseignement)</t>
  </si>
  <si>
    <t>21</t>
  </si>
  <si>
    <t>C10</t>
  </si>
  <si>
    <t>C10-Enseignement du premier degré (indéterminé)</t>
  </si>
  <si>
    <t>C1</t>
  </si>
  <si>
    <t>C1-Enseignement du premier degré</t>
  </si>
  <si>
    <t>211</t>
  </si>
  <si>
    <t>Ecoles maternelles</t>
  </si>
  <si>
    <t>C11</t>
  </si>
  <si>
    <t>C11-Ecoles maternelles</t>
  </si>
  <si>
    <t>212</t>
  </si>
  <si>
    <t>Ecoles primaires</t>
  </si>
  <si>
    <t>C12</t>
  </si>
  <si>
    <t>C12-Ecoles primaires</t>
  </si>
  <si>
    <t>213</t>
  </si>
  <si>
    <t>Classes regroupées</t>
  </si>
  <si>
    <t>C13</t>
  </si>
  <si>
    <t>C13-Classes regroupées</t>
  </si>
  <si>
    <t>22</t>
  </si>
  <si>
    <t>C20</t>
  </si>
  <si>
    <t>C20-Enseignement du second degré</t>
  </si>
  <si>
    <t>C2</t>
  </si>
  <si>
    <t>C2-Enseignement du second degré</t>
  </si>
  <si>
    <t>221</t>
  </si>
  <si>
    <t>Collèges</t>
  </si>
  <si>
    <t>222</t>
  </si>
  <si>
    <t>Lycées publics</t>
  </si>
  <si>
    <t>223</t>
  </si>
  <si>
    <t>Lycées privés</t>
  </si>
  <si>
    <t>23</t>
  </si>
  <si>
    <t>Enseignement supérieur</t>
  </si>
  <si>
    <t>C30</t>
  </si>
  <si>
    <t>C30-Enseignement supérieur, formation professionnelle et continue</t>
  </si>
  <si>
    <t>C3</t>
  </si>
  <si>
    <t>C3-Enseignement supérieur, formation professionnelle et continue</t>
  </si>
  <si>
    <t>24</t>
  </si>
  <si>
    <t>Formation continue</t>
  </si>
  <si>
    <t>25</t>
  </si>
  <si>
    <t>Formation professionnelle</t>
  </si>
  <si>
    <t>251</t>
  </si>
  <si>
    <t>Insertion sociale et professionnelle des personnes en recherche d’emploi</t>
  </si>
  <si>
    <t>252</t>
  </si>
  <si>
    <t>Formation professionnalisante des personnes en recherche d’emploi</t>
  </si>
  <si>
    <t>253</t>
  </si>
  <si>
    <t>Formation certifiante des personnes en recherche d’emploi</t>
  </si>
  <si>
    <t>254</t>
  </si>
  <si>
    <t>Formation des actifs occupés</t>
  </si>
  <si>
    <t>255</t>
  </si>
  <si>
    <t>Rémunération des stagiaires</t>
  </si>
  <si>
    <t>256</t>
  </si>
  <si>
    <t>Autres (formation professionnelle)</t>
  </si>
  <si>
    <t>26</t>
  </si>
  <si>
    <t>Apprentissage</t>
  </si>
  <si>
    <t>27</t>
  </si>
  <si>
    <t>Formation sanitaire et sociale</t>
  </si>
  <si>
    <t>Hébergement et restauration scolaire</t>
  </si>
  <si>
    <t>281</t>
  </si>
  <si>
    <t>Hébergement et restaurations scolaires</t>
  </si>
  <si>
    <t>C81</t>
  </si>
  <si>
    <t>C81-Hébergement et restaurations scolaires</t>
  </si>
  <si>
    <t>C8</t>
  </si>
  <si>
    <t>C8-Autres services périscolaires et annexes, cités scolaires</t>
  </si>
  <si>
    <t>Sport scolaire</t>
  </si>
  <si>
    <t>282</t>
  </si>
  <si>
    <t>C82</t>
  </si>
  <si>
    <t>C82-Sport scolaire</t>
  </si>
  <si>
    <t>Médecine scolaire</t>
  </si>
  <si>
    <t>283</t>
  </si>
  <si>
    <t>C83</t>
  </si>
  <si>
    <t>C83-Médecine scolaire</t>
  </si>
  <si>
    <t>C5</t>
  </si>
  <si>
    <t>Classes de découverte et autres services annexes de l'enseignement</t>
  </si>
  <si>
    <t>284</t>
  </si>
  <si>
    <t>Classes de découverte</t>
  </si>
  <si>
    <t>C88</t>
  </si>
  <si>
    <t>C88-Classes de découverte et autre services annexes de l'enseignement</t>
  </si>
  <si>
    <t>288</t>
  </si>
  <si>
    <t>Cités scolaires</t>
  </si>
  <si>
    <t>Services annexes de l'enseignement</t>
  </si>
  <si>
    <t>28</t>
  </si>
  <si>
    <t>Autres services périscolaires et annexes</t>
  </si>
  <si>
    <t>Plan de relance (crise sanitaire)-Enseignement</t>
  </si>
  <si>
    <t>202</t>
  </si>
  <si>
    <t>Plan de relance (crise sanitaire)-Enseignement, form. prof. et apprentissage</t>
  </si>
  <si>
    <t>C90</t>
  </si>
  <si>
    <t>C90-Plan de relance (crise sanitaire)-Enseignement, form. prof. , apprentissage</t>
  </si>
  <si>
    <t>C9</t>
  </si>
  <si>
    <t>C9-Plan de relance (crise sanitaire)-Enseignement, form. prof. , apprentissage</t>
  </si>
  <si>
    <t>D</t>
  </si>
  <si>
    <t>D-Culture, vie sociale, jeunesse, sports et loisirs</t>
  </si>
  <si>
    <t>Culture, vie sociale, jeunesse, sports et loisirs</t>
  </si>
  <si>
    <t>D00</t>
  </si>
  <si>
    <t>D00-Services communs (culture, vie sociale, jeunesse, sports et loisirs)</t>
  </si>
  <si>
    <t>D0</t>
  </si>
  <si>
    <t>D0-Services communs (culture, vie sociale, jeunesse, sports et loisirs)</t>
  </si>
  <si>
    <t>30</t>
  </si>
  <si>
    <t>Services communs (culture, vie sociale, sports, jeunesse)</t>
  </si>
  <si>
    <t>4</t>
  </si>
  <si>
    <t>Sport et jeunesse</t>
  </si>
  <si>
    <t>40</t>
  </si>
  <si>
    <t>Services communs (sports et jeunesse)</t>
  </si>
  <si>
    <t>34</t>
  </si>
  <si>
    <t>Vie sociale et citoyenne</t>
  </si>
  <si>
    <t>341</t>
  </si>
  <si>
    <t>Egalité entre les femmes et les hommes</t>
  </si>
  <si>
    <t>348</t>
  </si>
  <si>
    <t>Autres (vie sociale et citoyenne)</t>
  </si>
  <si>
    <t>39</t>
  </si>
  <si>
    <t>Sécurité (culture, vie sociale, sports, loisirs)</t>
  </si>
  <si>
    <t>31</t>
  </si>
  <si>
    <t>D11</t>
  </si>
  <si>
    <t>D11-Expressions artistiques et actions culturelles (indéterminé)</t>
  </si>
  <si>
    <t>D1</t>
  </si>
  <si>
    <t>D1-Culture</t>
  </si>
  <si>
    <t>Services communs (culture)</t>
  </si>
  <si>
    <t>311</t>
  </si>
  <si>
    <t>Activités artistiques, actions et manifestations culturelles</t>
  </si>
  <si>
    <t>Expression artistique</t>
  </si>
  <si>
    <t>Expression musicale, lyrique et chorégraphique</t>
  </si>
  <si>
    <t>312</t>
  </si>
  <si>
    <t xml:space="preserve">Arts plastiques et autres activités artistiques </t>
  </si>
  <si>
    <t>33</t>
  </si>
  <si>
    <t>Action culturelle</t>
  </si>
  <si>
    <t>313</t>
  </si>
  <si>
    <t>Théâtres</t>
  </si>
  <si>
    <t xml:space="preserve">316 </t>
  </si>
  <si>
    <t>Théâtres et spectacles vivants</t>
  </si>
  <si>
    <t>D12</t>
  </si>
  <si>
    <t>D12-Théâtres et spectacles vivants</t>
  </si>
  <si>
    <t>314</t>
  </si>
  <si>
    <t>Cinémas et autres salles de spectacles</t>
  </si>
  <si>
    <t>317</t>
  </si>
  <si>
    <t>D13</t>
  </si>
  <si>
    <t>D13-Cinémas et salles de spectacles</t>
  </si>
  <si>
    <t>32</t>
  </si>
  <si>
    <t>Conservation et diffusion des patrimoines</t>
  </si>
  <si>
    <t>Patrimoine</t>
  </si>
  <si>
    <t>D14</t>
  </si>
  <si>
    <t>D14-Conservation, diffusion et entretien du patrimoine (indéterminé)</t>
  </si>
  <si>
    <t>324</t>
  </si>
  <si>
    <t>Entretien du patrimoine culturel</t>
  </si>
  <si>
    <t>318</t>
  </si>
  <si>
    <t>Archéologie préventive</t>
  </si>
  <si>
    <t>321</t>
  </si>
  <si>
    <t>Bibliothèques et médiathèques</t>
  </si>
  <si>
    <t>Bibliothèques, médiathèques</t>
  </si>
  <si>
    <t>D15</t>
  </si>
  <si>
    <t>D15-Bibliothèques, médiathèques</t>
  </si>
  <si>
    <t>322</t>
  </si>
  <si>
    <t>Musées</t>
  </si>
  <si>
    <t>D16</t>
  </si>
  <si>
    <t>D16-Musées</t>
  </si>
  <si>
    <t>323</t>
  </si>
  <si>
    <t>Archives</t>
  </si>
  <si>
    <t>315</t>
  </si>
  <si>
    <t>Services d'archives</t>
  </si>
  <si>
    <t>D17</t>
  </si>
  <si>
    <t>D17-Archives</t>
  </si>
  <si>
    <t>41</t>
  </si>
  <si>
    <t>Sports (autres que scolaires)</t>
  </si>
  <si>
    <t>D20</t>
  </si>
  <si>
    <t>D20-Sports (indéterminé) et centre de formation sportifs</t>
  </si>
  <si>
    <t>D2</t>
  </si>
  <si>
    <t>D2-Sports</t>
  </si>
  <si>
    <t>Centres de formation sportifs</t>
  </si>
  <si>
    <t>411</t>
  </si>
  <si>
    <t>Salles de sports, gymnases</t>
  </si>
  <si>
    <t>Salles de sport, gymnases</t>
  </si>
  <si>
    <t>D21</t>
  </si>
  <si>
    <t>D21-Salles de sports, gymnase</t>
  </si>
  <si>
    <t>412</t>
  </si>
  <si>
    <t>Stades</t>
  </si>
  <si>
    <t>D22</t>
  </si>
  <si>
    <t>D22-Stades</t>
  </si>
  <si>
    <t>413</t>
  </si>
  <si>
    <t>Piscines</t>
  </si>
  <si>
    <t>D23</t>
  </si>
  <si>
    <t>D23-Piscines</t>
  </si>
  <si>
    <t>414</t>
  </si>
  <si>
    <t>Autres équipements sportifs ou de loisirs</t>
  </si>
  <si>
    <t>325</t>
  </si>
  <si>
    <t>D24</t>
  </si>
  <si>
    <t>D24-Autres équipements sportifs ou de loisirs</t>
  </si>
  <si>
    <t>415</t>
  </si>
  <si>
    <t>Manifestations sportives</t>
  </si>
  <si>
    <t>326</t>
  </si>
  <si>
    <t>D25</t>
  </si>
  <si>
    <t>D25-Manifestations sportives</t>
  </si>
  <si>
    <t>42</t>
  </si>
  <si>
    <t>Jeunesse</t>
  </si>
  <si>
    <t>Jeunesse (action socio-éducative…) et loisirs</t>
  </si>
  <si>
    <t>D30</t>
  </si>
  <si>
    <t>D30-Jeunesse,  action socio-éducative, et loisirs (indéterminé)</t>
  </si>
  <si>
    <t>D3</t>
  </si>
  <si>
    <t>D3-Jeunesse (action socio-éducative…) et loisirs</t>
  </si>
  <si>
    <t>421</t>
  </si>
  <si>
    <t>Centres de loisirs</t>
  </si>
  <si>
    <t>331</t>
  </si>
  <si>
    <t>D31</t>
  </si>
  <si>
    <t>D31-Centres de loisirs</t>
  </si>
  <si>
    <t>423</t>
  </si>
  <si>
    <t>Colonies de vacances</t>
  </si>
  <si>
    <t>332</t>
  </si>
  <si>
    <t>D32</t>
  </si>
  <si>
    <t>D32-Colonies de vacances</t>
  </si>
  <si>
    <t>422</t>
  </si>
  <si>
    <t>Autres activités pour les jeunes</t>
  </si>
  <si>
    <t>338</t>
  </si>
  <si>
    <t xml:space="preserve">Autres activités pour les jeunes </t>
  </si>
  <si>
    <t>D39</t>
  </si>
  <si>
    <t>D39-Autres activités pour les jeunes</t>
  </si>
  <si>
    <t>Plan de relance (crise sanitaire)-Culture</t>
  </si>
  <si>
    <t>35</t>
  </si>
  <si>
    <t>Plan de relance (crise sanitaire)-Culture, vie sociale, jeunesse, sports, loisirs</t>
  </si>
  <si>
    <t>D90</t>
  </si>
  <si>
    <t>D90-Plan de relance (crise sanitaire)-Culture, vie sociale, jeunesse, sports, loisirs</t>
  </si>
  <si>
    <t>D9</t>
  </si>
  <si>
    <t>43</t>
  </si>
  <si>
    <t>Plan de relance (crise sanitaire)-Sport jeunesse</t>
  </si>
  <si>
    <t>E</t>
  </si>
  <si>
    <t>E-Santé, action sociale (y compris APA et RSA)</t>
  </si>
  <si>
    <t>Intervention sociale et santé</t>
  </si>
  <si>
    <t>Santé et action sociale (hors APA, RSA et régularisations RMI)</t>
  </si>
  <si>
    <t>E00</t>
  </si>
  <si>
    <t>E00-Services communs (santé et action sociale y compris APA et RSA)</t>
  </si>
  <si>
    <t>E0</t>
  </si>
  <si>
    <t>E0-Services communs (santé, action sociale y compris APA et RSA)</t>
  </si>
  <si>
    <t>APA</t>
  </si>
  <si>
    <t>Services communs (APA)</t>
  </si>
  <si>
    <t>APA à domicile</t>
  </si>
  <si>
    <t>APA versée aux bénéficiaires en établissement</t>
  </si>
  <si>
    <t>APA versée à l'établissement</t>
  </si>
  <si>
    <t>RSA</t>
  </si>
  <si>
    <t>RSA -Insertion sociale</t>
  </si>
  <si>
    <t>RSA -Santé</t>
  </si>
  <si>
    <t>RSA -Logement</t>
  </si>
  <si>
    <t>RSA -Insertion professionnelle</t>
  </si>
  <si>
    <t>RSA -Évaluation des dépenses engagées</t>
  </si>
  <si>
    <t>RSA -Dépenses de structure</t>
  </si>
  <si>
    <t>447</t>
  </si>
  <si>
    <t>RSA allocations</t>
  </si>
  <si>
    <t>Autres dépenses au titre du RSA</t>
  </si>
  <si>
    <t>51</t>
  </si>
  <si>
    <t>E10</t>
  </si>
  <si>
    <t xml:space="preserve">E10-Santé (indéterminé) </t>
  </si>
  <si>
    <t>E1</t>
  </si>
  <si>
    <t>E1-Santé</t>
  </si>
  <si>
    <t>510</t>
  </si>
  <si>
    <t>Services communs (santé)</t>
  </si>
  <si>
    <t>410</t>
  </si>
  <si>
    <t>PMI et planification familiale</t>
  </si>
  <si>
    <t>Sécurité alimentaire</t>
  </si>
  <si>
    <t>418</t>
  </si>
  <si>
    <t>Autres actions sanitaires</t>
  </si>
  <si>
    <t>512</t>
  </si>
  <si>
    <t>Actions de prévention sanitaire</t>
  </si>
  <si>
    <t>Prévention et éducation pour la santé</t>
  </si>
  <si>
    <t>E12</t>
  </si>
  <si>
    <t>E12-Prévention et éducation pour la santé</t>
  </si>
  <si>
    <t>511</t>
  </si>
  <si>
    <t>Dispensaires et autres établissements sanitaires</t>
  </si>
  <si>
    <t>E14</t>
  </si>
  <si>
    <t>E14-Dispensaires et autres établissements sanitaires</t>
  </si>
  <si>
    <t>52</t>
  </si>
  <si>
    <t>Interventions sociales</t>
  </si>
  <si>
    <t>E20</t>
  </si>
  <si>
    <t xml:space="preserve">E20-Action sociale (services communs) </t>
  </si>
  <si>
    <t>E2</t>
  </si>
  <si>
    <t>E2-Action sociale (hors APA et RSA)</t>
  </si>
  <si>
    <t>520</t>
  </si>
  <si>
    <t>Services communs (social)</t>
  </si>
  <si>
    <t>420</t>
  </si>
  <si>
    <t>Services communs (action sociale)</t>
  </si>
  <si>
    <t>6</t>
  </si>
  <si>
    <t>Famille</t>
  </si>
  <si>
    <t>Famille et enfance</t>
  </si>
  <si>
    <t>E21</t>
  </si>
  <si>
    <t>E21-Famille et enfance (indéterminé)</t>
  </si>
  <si>
    <t>Services communs (famille)</t>
  </si>
  <si>
    <t>62</t>
  </si>
  <si>
    <t>Actions en faveur de la maternité</t>
  </si>
  <si>
    <t>4211</t>
  </si>
  <si>
    <t>E22</t>
  </si>
  <si>
    <t>E22-Actions en faveur de la maternité</t>
  </si>
  <si>
    <t>63</t>
  </si>
  <si>
    <t>Aides à la famille</t>
  </si>
  <si>
    <t>4212</t>
  </si>
  <si>
    <t>E23</t>
  </si>
  <si>
    <t>E23-Aides à la famille</t>
  </si>
  <si>
    <t>522</t>
  </si>
  <si>
    <t>Actions en faveur de l'enfance et de l'adolescence</t>
  </si>
  <si>
    <t>4213 à partir de 2018</t>
  </si>
  <si>
    <t>Aides sociale à l'enfance (à partir de 2018)</t>
  </si>
  <si>
    <t>E24</t>
  </si>
  <si>
    <t>E24-Actions en faveur de l'enfance et de l'adolescence</t>
  </si>
  <si>
    <t>4214</t>
  </si>
  <si>
    <t>Adolescence</t>
  </si>
  <si>
    <t>422 à partir de 2018</t>
  </si>
  <si>
    <t>Petite enfance (à partir de 2018)</t>
  </si>
  <si>
    <t>4222 à partir de 2018</t>
  </si>
  <si>
    <t>Multi accueil</t>
  </si>
  <si>
    <t>4228 à partir de 2018</t>
  </si>
  <si>
    <t>Autres actions en faveur de la petite enfance</t>
  </si>
  <si>
    <t>64</t>
  </si>
  <si>
    <t>Crèches et garderies</t>
  </si>
  <si>
    <t>4213, puis 4221 à partir de 2018</t>
  </si>
  <si>
    <t>E25</t>
  </si>
  <si>
    <t>E25-Crèches et garderies</t>
  </si>
  <si>
    <t>61</t>
  </si>
  <si>
    <t>Services en faveur des personnes âgées</t>
  </si>
  <si>
    <t>Personnes âgées</t>
  </si>
  <si>
    <t>E26</t>
  </si>
  <si>
    <t>E26-Personnes âgées</t>
  </si>
  <si>
    <t>4231</t>
  </si>
  <si>
    <t>Forfait autonomie</t>
  </si>
  <si>
    <t>4232</t>
  </si>
  <si>
    <t>Autres actions de prévention (personnes âgées)</t>
  </si>
  <si>
    <t>4238</t>
  </si>
  <si>
    <t>Autres actions en faveur des personnes âgées</t>
  </si>
  <si>
    <t>521</t>
  </si>
  <si>
    <t>Services à caractère social pour handicapés et inadaptés</t>
  </si>
  <si>
    <t>422, puis 425 à partir de 2018</t>
  </si>
  <si>
    <t>Personnes handicapées</t>
  </si>
  <si>
    <t>E27</t>
  </si>
  <si>
    <t>E27-Personnes handicapées</t>
  </si>
  <si>
    <t>523</t>
  </si>
  <si>
    <t>Actions en faveur des personnes en difficulté</t>
  </si>
  <si>
    <t>424</t>
  </si>
  <si>
    <t>Personnes en difficulté</t>
  </si>
  <si>
    <t>E28</t>
  </si>
  <si>
    <t>E28-Personnes en difficulté</t>
  </si>
  <si>
    <t>524</t>
  </si>
  <si>
    <t>Autres actions sociales</t>
  </si>
  <si>
    <t>428</t>
  </si>
  <si>
    <t>Autres interventions sociales</t>
  </si>
  <si>
    <t>E29</t>
  </si>
  <si>
    <t>E29-Autres actions sociales</t>
  </si>
  <si>
    <t>Plan de relance (crise sanitaire)-Santé</t>
  </si>
  <si>
    <t>45</t>
  </si>
  <si>
    <t>Plan de relance (crise sanitaire)-Santé-social</t>
  </si>
  <si>
    <t>E90</t>
  </si>
  <si>
    <t>E90-Plan de relance (crise sanitaire)-Santé-social</t>
  </si>
  <si>
    <t>E9</t>
  </si>
  <si>
    <t>E9-Plan de relance (crise sanitaire)-Santé-social</t>
  </si>
  <si>
    <t>Plan de relance (crise sanitaire)-Famille</t>
  </si>
  <si>
    <t>F</t>
  </si>
  <si>
    <t>F-Aménagement des territoires et habitat</t>
  </si>
  <si>
    <t>Pb</t>
  </si>
  <si>
    <t>Exception (8 -&gt; Environnement)</t>
  </si>
  <si>
    <t>F00</t>
  </si>
  <si>
    <t>F00-Services communs (aménagement des territoires et habitat)</t>
  </si>
  <si>
    <t>F0</t>
  </si>
  <si>
    <t>F0-Services communs et sécurité (aménagement des territoires et habitat)</t>
  </si>
  <si>
    <t>50</t>
  </si>
  <si>
    <t>Services communs (aménagement des territoires et habitat)</t>
  </si>
  <si>
    <t>501</t>
  </si>
  <si>
    <t>59</t>
  </si>
  <si>
    <t>Sécurité (aménagement des territoires et habitat)</t>
  </si>
  <si>
    <t>823</t>
  </si>
  <si>
    <t>Espaces verts urbains</t>
  </si>
  <si>
    <t>F13</t>
  </si>
  <si>
    <t>F13-Espaces verts urbains</t>
  </si>
  <si>
    <t>F1</t>
  </si>
  <si>
    <t>F1-Aménagement des territoires</t>
  </si>
  <si>
    <t>814</t>
  </si>
  <si>
    <t>Éclairage public</t>
  </si>
  <si>
    <t>F14</t>
  </si>
  <si>
    <t>F14-Éclairage public</t>
  </si>
  <si>
    <t>810</t>
  </si>
  <si>
    <t>Services communs (services urbains)</t>
  </si>
  <si>
    <t>Aménagement et services urbains</t>
  </si>
  <si>
    <t>F18</t>
  </si>
  <si>
    <t>F18-Autres aménagement et développement urbains et ruraux</t>
  </si>
  <si>
    <t xml:space="preserve">510 </t>
  </si>
  <si>
    <t>Services communs (aménagement et services urbains)</t>
  </si>
  <si>
    <t>513</t>
  </si>
  <si>
    <t>Art public</t>
  </si>
  <si>
    <t>514</t>
  </si>
  <si>
    <t>Électrification</t>
  </si>
  <si>
    <t>515</t>
  </si>
  <si>
    <t>Opérations d’aménagement</t>
  </si>
  <si>
    <t>518</t>
  </si>
  <si>
    <t>Autres actions d’aménagement urbain</t>
  </si>
  <si>
    <t>Politique de la ville</t>
  </si>
  <si>
    <t>53</t>
  </si>
  <si>
    <t>Agglomérations et villes moyennes</t>
  </si>
  <si>
    <t>54</t>
  </si>
  <si>
    <t>Espace rural et autres espaces de développement</t>
  </si>
  <si>
    <t>56</t>
  </si>
  <si>
    <t>Actions en faveur du littoral</t>
  </si>
  <si>
    <t>57</t>
  </si>
  <si>
    <t>Technologies de l'information et de la communication</t>
  </si>
  <si>
    <t>58</t>
  </si>
  <si>
    <t>Autres actions (aménagement)</t>
  </si>
  <si>
    <t>581</t>
  </si>
  <si>
    <t>Réserves Foncières</t>
  </si>
  <si>
    <t>588</t>
  </si>
  <si>
    <t>Autres actions d’aménagement</t>
  </si>
  <si>
    <t>7</t>
  </si>
  <si>
    <t>Logement</t>
  </si>
  <si>
    <t>55</t>
  </si>
  <si>
    <t>Habitat (Logement)</t>
  </si>
  <si>
    <t>F20</t>
  </si>
  <si>
    <t>F20-Habitat (indéterminé)</t>
  </si>
  <si>
    <t>F2</t>
  </si>
  <si>
    <t>F2-Habitat (Logement)</t>
  </si>
  <si>
    <t>70</t>
  </si>
  <si>
    <t>Services communs (logement)</t>
  </si>
  <si>
    <t>554</t>
  </si>
  <si>
    <t>Aire d’accueil des gens du voyage</t>
  </si>
  <si>
    <t>555</t>
  </si>
  <si>
    <t>Logement social</t>
  </si>
  <si>
    <t>71</t>
  </si>
  <si>
    <t>Parc privé de la ville</t>
  </si>
  <si>
    <t>551</t>
  </si>
  <si>
    <t>Parc privé de la collectivité</t>
  </si>
  <si>
    <t>F21</t>
  </si>
  <si>
    <t>F21-Parc privé de la collectivité</t>
  </si>
  <si>
    <t>72</t>
  </si>
  <si>
    <t>Aide au secteur locatif</t>
  </si>
  <si>
    <t>552</t>
  </si>
  <si>
    <t>F22</t>
  </si>
  <si>
    <t>F22-Aide au secteur locatif</t>
  </si>
  <si>
    <t>73</t>
  </si>
  <si>
    <t>Aide à l'accession à la propriété</t>
  </si>
  <si>
    <t>553</t>
  </si>
  <si>
    <t>F23</t>
  </si>
  <si>
    <t>F23-Aide à l'accession à la propriété</t>
  </si>
  <si>
    <t>74</t>
  </si>
  <si>
    <t>Plan de relance (crise sanitaire)-Logement</t>
  </si>
  <si>
    <t>502</t>
  </si>
  <si>
    <t>Plan de relance (crise sanitaire)-Aménagement et habitat</t>
  </si>
  <si>
    <t>F90</t>
  </si>
  <si>
    <t>F90-Plan de relance (crise sanitaire)-Aménagement et habitat</t>
  </si>
  <si>
    <t>F9</t>
  </si>
  <si>
    <t>F9-Plan de relance (crise sanitaire)-Aménagement et habitat</t>
  </si>
  <si>
    <t>G</t>
  </si>
  <si>
    <t>G-Environnement</t>
  </si>
  <si>
    <t>Aménagement et services urbains, environnement</t>
  </si>
  <si>
    <t>G00</t>
  </si>
  <si>
    <t>G00-Services communs et actions transversales (environnement)</t>
  </si>
  <si>
    <t>G0</t>
  </si>
  <si>
    <t>G0-Services communs et actions transversales (environnement)</t>
  </si>
  <si>
    <t>81</t>
  </si>
  <si>
    <t>Services urbains (indéterminé)</t>
  </si>
  <si>
    <t>Services communs (environnement)</t>
  </si>
  <si>
    <t>83</t>
  </si>
  <si>
    <t>Actions transversales (environnement)</t>
  </si>
  <si>
    <t>Actions spécifiques contre la pollution</t>
  </si>
  <si>
    <t>812</t>
  </si>
  <si>
    <t>Collecte et traitement des ordures ménagères</t>
  </si>
  <si>
    <t>Actions en matière de déchets et de propreté urbaine</t>
  </si>
  <si>
    <t>G11</t>
  </si>
  <si>
    <t>G11-Collecte et traitement des déchets</t>
  </si>
  <si>
    <t>G1</t>
  </si>
  <si>
    <t>G1-Actions en matière de déchets et de propreté urbaine</t>
  </si>
  <si>
    <t>720</t>
  </si>
  <si>
    <t>Services communs de la collecte et de la propreté</t>
  </si>
  <si>
    <t>721</t>
  </si>
  <si>
    <t>7211</t>
  </si>
  <si>
    <t>Actions de prévention et de sensibilisation</t>
  </si>
  <si>
    <t>7212</t>
  </si>
  <si>
    <t>Collecte des déchets</t>
  </si>
  <si>
    <t>7213</t>
  </si>
  <si>
    <t>Tri, valorisation et traitement des déchets</t>
  </si>
  <si>
    <t>813</t>
  </si>
  <si>
    <t>722</t>
  </si>
  <si>
    <t>G12</t>
  </si>
  <si>
    <t>G12-Propreté urbaine</t>
  </si>
  <si>
    <t>7221</t>
  </si>
  <si>
    <t xml:space="preserve">7222 </t>
  </si>
  <si>
    <t>Action en matière de propreté urbaine et de nettoiement</t>
  </si>
  <si>
    <t>811</t>
  </si>
  <si>
    <t>Eau et assainissement</t>
  </si>
  <si>
    <t>G20</t>
  </si>
  <si>
    <t>G20-Actions en matière de gestion des eaux</t>
  </si>
  <si>
    <t>G2</t>
  </si>
  <si>
    <t>G2-Actions en matière de gestion des eaux</t>
  </si>
  <si>
    <t>731</t>
  </si>
  <si>
    <t>Politique de l'eau</t>
  </si>
  <si>
    <t>732</t>
  </si>
  <si>
    <t>Eau potable</t>
  </si>
  <si>
    <t>733</t>
  </si>
  <si>
    <t>Assainissement</t>
  </si>
  <si>
    <t>734</t>
  </si>
  <si>
    <t>Eaux pluviales</t>
  </si>
  <si>
    <t>831</t>
  </si>
  <si>
    <t>Aménagement des eaux (digues, lacs)</t>
  </si>
  <si>
    <t>735</t>
  </si>
  <si>
    <t>Lutte contre les inondations</t>
  </si>
  <si>
    <t>833</t>
  </si>
  <si>
    <t>Préservation du milieu naturel</t>
  </si>
  <si>
    <t>76</t>
  </si>
  <si>
    <t>Préservation du patrimoine naturel et gestion des risques technologiques</t>
  </si>
  <si>
    <t>G81</t>
  </si>
  <si>
    <t>G81-Préservation du patrimoine naturel et gestion des risques technologiques</t>
  </si>
  <si>
    <t>G8</t>
  </si>
  <si>
    <t>G8-Autres actions environnementales</t>
  </si>
  <si>
    <t>Autres réseaux et services divers</t>
  </si>
  <si>
    <t>Politique de l'air</t>
  </si>
  <si>
    <t>G88</t>
  </si>
  <si>
    <t>G88-Autres actions environnementales</t>
  </si>
  <si>
    <t>75</t>
  </si>
  <si>
    <t>Politique de l'énergie</t>
  </si>
  <si>
    <t>751</t>
  </si>
  <si>
    <t>Réseaux de chaleur et de froid</t>
  </si>
  <si>
    <t>752</t>
  </si>
  <si>
    <t>Énergie photovoltaïque</t>
  </si>
  <si>
    <t>753</t>
  </si>
  <si>
    <t>Énergie éolienne</t>
  </si>
  <si>
    <t>754</t>
  </si>
  <si>
    <t>Énergie hydraulique</t>
  </si>
  <si>
    <t>758</t>
  </si>
  <si>
    <t>Autres actions (énergie)</t>
  </si>
  <si>
    <t>77</t>
  </si>
  <si>
    <t>Environnement des infrastructures de transports</t>
  </si>
  <si>
    <t>78</t>
  </si>
  <si>
    <t>Autres actions (environnement)</t>
  </si>
  <si>
    <t>84</t>
  </si>
  <si>
    <t>Plan de relance (crise sanitaire)-Aménagement et services urbains, environnement</t>
  </si>
  <si>
    <t>79</t>
  </si>
  <si>
    <t>Plan de relance (crise sanitaire)-Environnement</t>
  </si>
  <si>
    <t>G90</t>
  </si>
  <si>
    <t>G90-Plan de relance (crise sanitaire)-Environnement</t>
  </si>
  <si>
    <t>G9</t>
  </si>
  <si>
    <t>G9-Plan de relance (crise sanitaire)-Environnement</t>
  </si>
  <si>
    <t>H</t>
  </si>
  <si>
    <t>H-Transports, routes et voiries</t>
  </si>
  <si>
    <t>Transports</t>
  </si>
  <si>
    <t>H00</t>
  </si>
  <si>
    <t>H00-Services communs et sécurité (transports)</t>
  </si>
  <si>
    <t>H0</t>
  </si>
  <si>
    <t>H0-Services communs (transports)</t>
  </si>
  <si>
    <t>82</t>
  </si>
  <si>
    <t>Aménagement urbain</t>
  </si>
  <si>
    <t>820</t>
  </si>
  <si>
    <t>Services communs (aménagement urbain)</t>
  </si>
  <si>
    <t>80</t>
  </si>
  <si>
    <t>89</t>
  </si>
  <si>
    <t>Sécurité (transports)</t>
  </si>
  <si>
    <t>H10</t>
  </si>
  <si>
    <t>H10-Transports scolaires</t>
  </si>
  <si>
    <t>H1</t>
  </si>
  <si>
    <t>H1-Transports scolaires</t>
  </si>
  <si>
    <t>815</t>
  </si>
  <si>
    <t>Transports urbains</t>
  </si>
  <si>
    <t>Transports publics de voyageurs</t>
  </si>
  <si>
    <t>H20</t>
  </si>
  <si>
    <t>H20-Transports (hors scolaire)</t>
  </si>
  <si>
    <t>H2</t>
  </si>
  <si>
    <t>H2-Transports (hors scolaire)</t>
  </si>
  <si>
    <t>Services communs (transports voyageurs)</t>
  </si>
  <si>
    <t>821</t>
  </si>
  <si>
    <t>Transport sur route (voyageurs)</t>
  </si>
  <si>
    <t>822</t>
  </si>
  <si>
    <t>Transport ferroviaire (voyageurs)</t>
  </si>
  <si>
    <t>Transport fluvial (voyageurs)</t>
  </si>
  <si>
    <t>824</t>
  </si>
  <si>
    <t>Transport maritime (voyageurs)</t>
  </si>
  <si>
    <t>825</t>
  </si>
  <si>
    <t>Transport aérien (voyageurs)</t>
  </si>
  <si>
    <t>828</t>
  </si>
  <si>
    <t>Autres transports (de voyageurs)</t>
  </si>
  <si>
    <t>Transports de marchandises</t>
  </si>
  <si>
    <t>830</t>
  </si>
  <si>
    <t>Services communs (marchandises)</t>
  </si>
  <si>
    <t>Fret routier (marchandises)</t>
  </si>
  <si>
    <t>832</t>
  </si>
  <si>
    <t>Fret ferroviaire (marchandises)</t>
  </si>
  <si>
    <t>Fret fluvial (marchandises)</t>
  </si>
  <si>
    <t>834</t>
  </si>
  <si>
    <t>Fret maritime (marchandises)</t>
  </si>
  <si>
    <t>835</t>
  </si>
  <si>
    <t>Fret aérien (marchandises)</t>
  </si>
  <si>
    <t>838</t>
  </si>
  <si>
    <t>Autres transports (marchandises)</t>
  </si>
  <si>
    <t>Voirie communale et routes</t>
  </si>
  <si>
    <t>845</t>
  </si>
  <si>
    <t>Voirie communale</t>
  </si>
  <si>
    <t>H30</t>
  </si>
  <si>
    <t>H30-Routes et voiries</t>
  </si>
  <si>
    <t>H3</t>
  </si>
  <si>
    <t>H3-Routes et voirie</t>
  </si>
  <si>
    <t>Équipements de voirie</t>
  </si>
  <si>
    <t>847</t>
  </si>
  <si>
    <t>Voirie</t>
  </si>
  <si>
    <t>841</t>
  </si>
  <si>
    <t>Voirie nationale</t>
  </si>
  <si>
    <t>842</t>
  </si>
  <si>
    <t>Voirie régionale</t>
  </si>
  <si>
    <t>843</t>
  </si>
  <si>
    <t>Voirie départementale</t>
  </si>
  <si>
    <t>844</t>
  </si>
  <si>
    <t>Voirie métropolitaine</t>
  </si>
  <si>
    <t>846</t>
  </si>
  <si>
    <t>Viabilité hivernale et aléas climatiques</t>
  </si>
  <si>
    <t>849</t>
  </si>
  <si>
    <t>Sécurité routière</t>
  </si>
  <si>
    <t>Autres opérations d'aménagement urbain</t>
  </si>
  <si>
    <t>85</t>
  </si>
  <si>
    <t>Infrastructures</t>
  </si>
  <si>
    <t>H40</t>
  </si>
  <si>
    <t>H40-Infrastructures</t>
  </si>
  <si>
    <t>H4</t>
  </si>
  <si>
    <t>H4-Infrastructures</t>
  </si>
  <si>
    <t>851</t>
  </si>
  <si>
    <t>Gares routières et autres infrastructures routières</t>
  </si>
  <si>
    <t>852</t>
  </si>
  <si>
    <t>Gares et autres infrastructures ferroviaires</t>
  </si>
  <si>
    <t>853</t>
  </si>
  <si>
    <t>Haltes fluviales et autres infrastructures fluviales</t>
  </si>
  <si>
    <t xml:space="preserve">854 </t>
  </si>
  <si>
    <t>Ports et autres infrastructures portuaires</t>
  </si>
  <si>
    <t>855</t>
  </si>
  <si>
    <t>Aéroports et autres infrastructures aéroportuaires</t>
  </si>
  <si>
    <t>86</t>
  </si>
  <si>
    <t>Liaisons multimodales</t>
  </si>
  <si>
    <t>87</t>
  </si>
  <si>
    <t>Circulations douces</t>
  </si>
  <si>
    <t>Exception</t>
  </si>
  <si>
    <t>88</t>
  </si>
  <si>
    <t>Plan de relance (crise sanitaire)-Transports</t>
  </si>
  <si>
    <t>H90</t>
  </si>
  <si>
    <t>H90-Plan de relance (crise sanitaire)-Transports</t>
  </si>
  <si>
    <t>H9</t>
  </si>
  <si>
    <t>H9-Plan de relance (crise sanitaire)-Transports</t>
  </si>
  <si>
    <t>J</t>
  </si>
  <si>
    <t>J-Action économique</t>
  </si>
  <si>
    <t>J00</t>
  </si>
  <si>
    <t>J00-Services communs (action économique), R&amp;D autres actions économiques</t>
  </si>
  <si>
    <t>J0</t>
  </si>
  <si>
    <t>J0-Services communs (action économique), R&amp;D et interventions économiques transversales</t>
  </si>
  <si>
    <t>90</t>
  </si>
  <si>
    <t>Interventions économiques</t>
  </si>
  <si>
    <t>60</t>
  </si>
  <si>
    <t>Interventions économiques transversales</t>
  </si>
  <si>
    <t>Actions sectorielles</t>
  </si>
  <si>
    <t>Rayonnement et attractivité du territoire</t>
  </si>
  <si>
    <t>65</t>
  </si>
  <si>
    <t>Insertion économique et économie sociale et solidaire</t>
  </si>
  <si>
    <t>67</t>
  </si>
  <si>
    <t>Recherche et innovation</t>
  </si>
  <si>
    <t>68</t>
  </si>
  <si>
    <t>Autres actions</t>
  </si>
  <si>
    <t>91</t>
  </si>
  <si>
    <t>Structure d'animation et de développement économique</t>
  </si>
  <si>
    <t>J01</t>
  </si>
  <si>
    <t>J01-Foires et marchés</t>
  </si>
  <si>
    <t>96</t>
  </si>
  <si>
    <t>Aides aux services publics</t>
  </si>
  <si>
    <t>66</t>
  </si>
  <si>
    <t>Maintien et développement des services publics</t>
  </si>
  <si>
    <t>J06</t>
  </si>
  <si>
    <t>J06-Maintien et développement des services publics</t>
  </si>
  <si>
    <t>92</t>
  </si>
  <si>
    <t>Aides à l'agriculture et aux industries agro-alimentaires</t>
  </si>
  <si>
    <t>631</t>
  </si>
  <si>
    <t>J10</t>
  </si>
  <si>
    <t>J10-Agriculture, pêche et agro-alimentaire</t>
  </si>
  <si>
    <t>J1</t>
  </si>
  <si>
    <t>J1-Agriculture, pêche et agro-alimentaire</t>
  </si>
  <si>
    <t>6311</t>
  </si>
  <si>
    <t>Laboratoire</t>
  </si>
  <si>
    <t>6312</t>
  </si>
  <si>
    <t>Autres (agriculture)</t>
  </si>
  <si>
    <t>93</t>
  </si>
  <si>
    <t>Aide à l'énergie, aux industries manufacturières et au bâtiment et travaux publics</t>
  </si>
  <si>
    <t>632</t>
  </si>
  <si>
    <t>J20</t>
  </si>
  <si>
    <t>J20-Industrie, commerce et artisanat</t>
  </si>
  <si>
    <t>J2</t>
  </si>
  <si>
    <t>J2-Industrie, commerce et artisanat</t>
  </si>
  <si>
    <t>94</t>
  </si>
  <si>
    <t>Aides au commerce et aux services marchands</t>
  </si>
  <si>
    <t>95</t>
  </si>
  <si>
    <t>Aides au tourisme</t>
  </si>
  <si>
    <t>633</t>
  </si>
  <si>
    <t>J30</t>
  </si>
  <si>
    <t>J30-Développement touristique</t>
  </si>
  <si>
    <t>J3</t>
  </si>
  <si>
    <t>J3-Développement touristique</t>
  </si>
  <si>
    <t>Plan de relance (crise sanitaire)-Action économique</t>
  </si>
  <si>
    <t>69</t>
  </si>
  <si>
    <t>J90</t>
  </si>
  <si>
    <t>J90-Plan de relance (crise sanitaire)-Action économique</t>
  </si>
  <si>
    <t>J9</t>
  </si>
  <si>
    <t>J9-Plan de relance (crise sanitaire)-Action économique</t>
  </si>
  <si>
    <t>Total dépenses (hors remboursements de dette)</t>
  </si>
  <si>
    <t xml:space="preserve">Nomenclature des GFP - Codes fonctionnels </t>
  </si>
  <si>
    <t>GFP</t>
  </si>
  <si>
    <t>C81-Hébergement et restauration scolaires</t>
  </si>
  <si>
    <t>E0-Services communs (santé, action sociale, y compris APA et RSA)</t>
  </si>
  <si>
    <t>Total GFP :</t>
  </si>
  <si>
    <t xml:space="preserve">Nomenclature des départements - Codes fonctionnels </t>
  </si>
  <si>
    <t>TABLE DE CORRESPONDANCE M52 / M57</t>
  </si>
  <si>
    <t>M52</t>
  </si>
  <si>
    <t>NOMENCLATURE INTERMÉDIAIRE (DETAILLÉE - M57 / M52)</t>
  </si>
  <si>
    <t>Codes absents ou non prévus par la nomenclature</t>
  </si>
  <si>
    <t>A0- Administrations générales</t>
  </si>
  <si>
    <t xml:space="preserve">02 </t>
  </si>
  <si>
    <t xml:space="preserve">020 </t>
  </si>
  <si>
    <t xml:space="preserve">0202 </t>
  </si>
  <si>
    <t>Administration générale de la collectivité (autres moyens généraux)</t>
  </si>
  <si>
    <t>Aide aux associations</t>
  </si>
  <si>
    <t>Administration générale de l’Etat</t>
  </si>
  <si>
    <t xml:space="preserve">0201 </t>
  </si>
  <si>
    <t>Administration générale de la collectivité (personnel non ventilable)</t>
  </si>
  <si>
    <t>A01</t>
  </si>
  <si>
    <t>A01-Personnel non ventilé</t>
  </si>
  <si>
    <t xml:space="preserve">023 </t>
  </si>
  <si>
    <t xml:space="preserve">021 </t>
  </si>
  <si>
    <t>A10-Conseils, assemblée locale</t>
  </si>
  <si>
    <t>Coopération décentralisée, action européenne et internationale</t>
  </si>
  <si>
    <t>Autres</t>
  </si>
  <si>
    <t>Gendarmerie, police, sécurité, justice</t>
  </si>
  <si>
    <t>Incendie et Secours</t>
  </si>
  <si>
    <t>B02-Incendie et secours</t>
  </si>
  <si>
    <t>Autres interventions de protection des personnes et des biens</t>
  </si>
  <si>
    <t>Autres interventions de protections des personnes et des biens</t>
  </si>
  <si>
    <t>B08-Autres interventions de protections des personnes et des biens</t>
  </si>
  <si>
    <t xml:space="preserve">21 </t>
  </si>
  <si>
    <t>C10-Enseignement du premier degré</t>
  </si>
  <si>
    <t>Écoles maternelles</t>
  </si>
  <si>
    <t>Écoles primaires</t>
  </si>
  <si>
    <t xml:space="preserve">22 </t>
  </si>
  <si>
    <t>C20-Enseignement du second degré (indéterminé)</t>
  </si>
  <si>
    <t xml:space="preserve">221 </t>
  </si>
  <si>
    <t>C21</t>
  </si>
  <si>
    <t>C21-Collèges</t>
  </si>
  <si>
    <t xml:space="preserve">222 </t>
  </si>
  <si>
    <t>Lycées</t>
  </si>
  <si>
    <t>C22</t>
  </si>
  <si>
    <t>C22-Lycées publics et privés</t>
  </si>
  <si>
    <t xml:space="preserve">23 </t>
  </si>
  <si>
    <t>C31</t>
  </si>
  <si>
    <t>C31-Enseignement supérieur</t>
  </si>
  <si>
    <t>C3-Enseignement supérieur, formation professionnelle et apprentissage</t>
  </si>
  <si>
    <t xml:space="preserve">24 </t>
  </si>
  <si>
    <t>Formation professionnelle et apprentissage</t>
  </si>
  <si>
    <t>C32</t>
  </si>
  <si>
    <t>C32-Formation professionnelle et apprentissage</t>
  </si>
  <si>
    <t xml:space="preserve">28 </t>
  </si>
  <si>
    <t>C80</t>
  </si>
  <si>
    <t>C80-Autres services périscolaires et annexes</t>
  </si>
  <si>
    <t>Autres services annexes de l’enseignement</t>
  </si>
  <si>
    <t>C90-Plan de relance (crise sanitaire)-Enseignement, form. professionnelle, apprentissage</t>
  </si>
  <si>
    <t>C9-Plan de relance (crise sanitaire)-Enseignement, form. professionnelle, apprentissage</t>
  </si>
  <si>
    <t>Services communs (culture, vie sociale, jeunesse, sports, loisirs)</t>
  </si>
  <si>
    <t>Services communs (culture, vie sociale, sports, loisirs)</t>
  </si>
  <si>
    <t xml:space="preserve">31 </t>
  </si>
  <si>
    <t>D10</t>
  </si>
  <si>
    <t>D10-Culture (indéterminé)</t>
  </si>
  <si>
    <t xml:space="preserve">311 </t>
  </si>
  <si>
    <t>Activités artistiques et action culturelle</t>
  </si>
  <si>
    <t>D11-Expressions artistiques et actions culturelles</t>
  </si>
  <si>
    <t>316</t>
  </si>
  <si>
    <t xml:space="preserve">312 </t>
  </si>
  <si>
    <t>Patrimoine (musées, monuments...)</t>
  </si>
  <si>
    <t xml:space="preserve">313 </t>
  </si>
  <si>
    <t xml:space="preserve">314 </t>
  </si>
  <si>
    <t xml:space="preserve">315 </t>
  </si>
  <si>
    <t>Services d’archives</t>
  </si>
  <si>
    <t xml:space="preserve">32 </t>
  </si>
  <si>
    <t>D20-Sports</t>
  </si>
  <si>
    <t xml:space="preserve">33 </t>
  </si>
  <si>
    <t>Jeunesse (action socio-éducative...) et loisirs</t>
  </si>
  <si>
    <t>D30-Jeunesse (action socio-éducative…) et loisirs</t>
  </si>
  <si>
    <t>Plan de relance (crise sanitaire)-Culture, vie sociale, jeunesse sports, loisirs</t>
  </si>
  <si>
    <t>D9-Plan de relance (crise sanitaire)-Culture, vie sociale, jeunesse, sports, loisirs</t>
  </si>
  <si>
    <t>E-Santé, action sociale</t>
  </si>
  <si>
    <t>Pas grave (0€)</t>
  </si>
  <si>
    <t>E00-Services communs (santé et action sociale)</t>
  </si>
  <si>
    <t>E0-Services communs (santé, action sociale)</t>
  </si>
  <si>
    <t>Prévention médico-sociale</t>
  </si>
  <si>
    <t xml:space="preserve">E10-Santé (services communs) </t>
  </si>
  <si>
    <t xml:space="preserve">40 </t>
  </si>
  <si>
    <t xml:space="preserve">41 </t>
  </si>
  <si>
    <t>E11</t>
  </si>
  <si>
    <t>E11-PMI et planification familiale</t>
  </si>
  <si>
    <t xml:space="preserve">42 </t>
  </si>
  <si>
    <t xml:space="preserve">48 </t>
  </si>
  <si>
    <t>Autres actions (sanitaires)</t>
  </si>
  <si>
    <t>E18</t>
  </si>
  <si>
    <t>E18-Autres actions sanitaires</t>
  </si>
  <si>
    <t>E21-Famille et enfance</t>
  </si>
  <si>
    <t>On assimile les codes 511 et 512 (non prévus) au code 51</t>
  </si>
  <si>
    <t>(exceptionnellement, après recherches ciblées)</t>
  </si>
  <si>
    <t xml:space="preserve">53 </t>
  </si>
  <si>
    <t xml:space="preserve">531 </t>
  </si>
  <si>
    <t xml:space="preserve">532 </t>
  </si>
  <si>
    <t>Autres actions de préventions</t>
  </si>
  <si>
    <t>Autres (personnes âgées)</t>
  </si>
  <si>
    <t>E29-Autres interventions sociales (hors APA-RSA)</t>
  </si>
  <si>
    <t>E70</t>
  </si>
  <si>
    <t>E70-Services communs APA</t>
  </si>
  <si>
    <t>E7</t>
  </si>
  <si>
    <t>E7-Personnes dépendantes (APA)</t>
  </si>
  <si>
    <t>430</t>
  </si>
  <si>
    <t>431</t>
  </si>
  <si>
    <t>E71</t>
  </si>
  <si>
    <t>E71-APA à domicile</t>
  </si>
  <si>
    <t>APA versée au bénéficiaire en établissement</t>
  </si>
  <si>
    <t>432</t>
  </si>
  <si>
    <t>E72</t>
  </si>
  <si>
    <t>E72-APA versée aux bénéficiaires en établissement</t>
  </si>
  <si>
    <t>433</t>
  </si>
  <si>
    <t>E73</t>
  </si>
  <si>
    <t>E73-APA versée à l'établissement</t>
  </si>
  <si>
    <t>Revenu minimum d’insertion (RMI)</t>
  </si>
  <si>
    <t>44</t>
  </si>
  <si>
    <t>RSA – Régularisations de RMI</t>
  </si>
  <si>
    <t>E80</t>
  </si>
  <si>
    <t>E80-RSA (sans précision)</t>
  </si>
  <si>
    <t>E8</t>
  </si>
  <si>
    <t>E8-RSA – Régularisations de RMI</t>
  </si>
  <si>
    <t>Revenu de solidarité active (RSA)</t>
  </si>
  <si>
    <t>RMI Insertion sociale</t>
  </si>
  <si>
    <t>441</t>
  </si>
  <si>
    <t>RMI-RSA Insertion sociale</t>
  </si>
  <si>
    <t>E81</t>
  </si>
  <si>
    <t>E81-RSA-Insertion sociale</t>
  </si>
  <si>
    <t>RSA Insertion sociale</t>
  </si>
  <si>
    <t>RMI Santé</t>
  </si>
  <si>
    <t>442</t>
  </si>
  <si>
    <t>RMI-RSA Santé</t>
  </si>
  <si>
    <t>E82</t>
  </si>
  <si>
    <t>E82-RSA-Santé</t>
  </si>
  <si>
    <t>RSA Santé</t>
  </si>
  <si>
    <t>RMI Logement</t>
  </si>
  <si>
    <t>443</t>
  </si>
  <si>
    <t>RMI-RSA Logement</t>
  </si>
  <si>
    <t>E83</t>
  </si>
  <si>
    <t>E83-RSA-Logement</t>
  </si>
  <si>
    <t>RSA Logement</t>
  </si>
  <si>
    <t>RMI Insertion professionnelle</t>
  </si>
  <si>
    <t>444</t>
  </si>
  <si>
    <t>RMI-RSA Insertion professionnelle</t>
  </si>
  <si>
    <t>E84</t>
  </si>
  <si>
    <t>E84-RSA-Insertion professionnelle</t>
  </si>
  <si>
    <t>RSA Insertion professionnelle</t>
  </si>
  <si>
    <t>RMI Évaluation des dépenses engagées</t>
  </si>
  <si>
    <t>445</t>
  </si>
  <si>
    <t>RMI-RSA Évaluation des dépenses engagées</t>
  </si>
  <si>
    <t>E85</t>
  </si>
  <si>
    <t>E85-RSA-Évaluation des dépenses engagées</t>
  </si>
  <si>
    <t>RSA Évaluation des dépenses engagées</t>
  </si>
  <si>
    <t>RMI Dépenses de structure</t>
  </si>
  <si>
    <t>446</t>
  </si>
  <si>
    <t>RMI-RSA Dépenses de structure</t>
  </si>
  <si>
    <t>E86</t>
  </si>
  <si>
    <t>E86-RSA-Dépenses de structure</t>
  </si>
  <si>
    <t>RSA Dépenses de structure</t>
  </si>
  <si>
    <t>RMI Revenu minimum d’insertion - Revenu minimum d’activité</t>
  </si>
  <si>
    <t>RMI-RSA allocations</t>
  </si>
  <si>
    <t>E87</t>
  </si>
  <si>
    <t>E87-RSA-Allocations</t>
  </si>
  <si>
    <t>Revenu minimum d’insertion - Allocations</t>
  </si>
  <si>
    <t>Revenu minimum d’activité - Allocations</t>
  </si>
  <si>
    <t>Allocations RSA</t>
  </si>
  <si>
    <t>Autres dépenses au titre du RMI</t>
  </si>
  <si>
    <t>448</t>
  </si>
  <si>
    <t>Autres dépenses au titre du RMI-RSA</t>
  </si>
  <si>
    <t>E88</t>
  </si>
  <si>
    <t>E88-Autres dépenses au titre du RSA</t>
  </si>
  <si>
    <t>Plan de relance (crise sanitaire)-Social</t>
  </si>
  <si>
    <t>Exception (7 -&gt; Environnement)</t>
  </si>
  <si>
    <t>F00-Services communs et sécurité (aménagement des territoires et habitat)</t>
  </si>
  <si>
    <t xml:space="preserve">71 </t>
  </si>
  <si>
    <t>Aménagement et développement urbain</t>
  </si>
  <si>
    <t>F10</t>
  </si>
  <si>
    <t>F10-Aménagement et développement urbains</t>
  </si>
  <si>
    <t xml:space="preserve">74 </t>
  </si>
  <si>
    <t>Aménagement et développement rural</t>
  </si>
  <si>
    <t>F19</t>
  </si>
  <si>
    <t>F19-Espace rural et autres espaces de développement</t>
  </si>
  <si>
    <t xml:space="preserve">72 </t>
  </si>
  <si>
    <t>F20-Habitat (Logement)</t>
  </si>
  <si>
    <t>Aménagement et environnement</t>
  </si>
  <si>
    <t xml:space="preserve">70 </t>
  </si>
  <si>
    <t>Services communs (aménagement et environnement)</t>
  </si>
  <si>
    <t xml:space="preserve">731 </t>
  </si>
  <si>
    <t>Actions en matière de traitement des déchets</t>
  </si>
  <si>
    <t>G10</t>
  </si>
  <si>
    <t>G10-Actions en matière de déchets et de propreté urbaine</t>
  </si>
  <si>
    <t xml:space="preserve">61 </t>
  </si>
  <si>
    <t>Eaux et assainissement</t>
  </si>
  <si>
    <t xml:space="preserve">738 </t>
  </si>
  <si>
    <t>Autres actions en faveur du milieu naturel</t>
  </si>
  <si>
    <t>G80</t>
  </si>
  <si>
    <t>G80-Autres actions environnementales</t>
  </si>
  <si>
    <t>Plan de relance (crise sanitaire)-Aménagement et environnement</t>
  </si>
  <si>
    <t>Réseaux et infrastructures</t>
  </si>
  <si>
    <t>8</t>
  </si>
  <si>
    <t xml:space="preserve">80 </t>
  </si>
  <si>
    <t xml:space="preserve">81 </t>
  </si>
  <si>
    <t xml:space="preserve">82 </t>
  </si>
  <si>
    <t>H20-Services communs (Transports publics de voyageurs)</t>
  </si>
  <si>
    <t>H2-Transports publics (hors scolaires)</t>
  </si>
  <si>
    <t xml:space="preserve">821 </t>
  </si>
  <si>
    <t>Routier</t>
  </si>
  <si>
    <t>H21</t>
  </si>
  <si>
    <t>H21-Transport sur route (voyageurs)</t>
  </si>
  <si>
    <t xml:space="preserve">822 </t>
  </si>
  <si>
    <t>Ferroviaire</t>
  </si>
  <si>
    <t>H22</t>
  </si>
  <si>
    <t>H22-Transport ferroviaire (voyageurs)</t>
  </si>
  <si>
    <t xml:space="preserve">824 </t>
  </si>
  <si>
    <t>Fluvial</t>
  </si>
  <si>
    <t>H23</t>
  </si>
  <si>
    <t>H23-Transport fluvial (voyageurs)</t>
  </si>
  <si>
    <t xml:space="preserve">823 </t>
  </si>
  <si>
    <t>Maritime</t>
  </si>
  <si>
    <t>H24</t>
  </si>
  <si>
    <t>H24-Transport maritime (voyageurs)</t>
  </si>
  <si>
    <t xml:space="preserve">825 </t>
  </si>
  <si>
    <t>Aérien</t>
  </si>
  <si>
    <t>H25</t>
  </si>
  <si>
    <t>H25-Transport aérien (voyageurs)</t>
  </si>
  <si>
    <t xml:space="preserve">88 </t>
  </si>
  <si>
    <t>Autres transports</t>
  </si>
  <si>
    <t>H26</t>
  </si>
  <si>
    <t>H26-Transports de marchandises</t>
  </si>
  <si>
    <t>Fret routier</t>
  </si>
  <si>
    <t>Fret ferroviaire</t>
  </si>
  <si>
    <t>Fret fluvial</t>
  </si>
  <si>
    <t>Fret maritime</t>
  </si>
  <si>
    <t>Fret aérien</t>
  </si>
  <si>
    <t xml:space="preserve">622 </t>
  </si>
  <si>
    <t>H32</t>
  </si>
  <si>
    <t>H32-Viabilité hivernale et aléas climatiques</t>
  </si>
  <si>
    <t xml:space="preserve">621 </t>
  </si>
  <si>
    <t>Réseau routier départemental</t>
  </si>
  <si>
    <t>H33</t>
  </si>
  <si>
    <t>H33-Voirie départementale</t>
  </si>
  <si>
    <t xml:space="preserve">60 </t>
  </si>
  <si>
    <t>Services communs (réseaux et infrastructures)</t>
  </si>
  <si>
    <t>H38</t>
  </si>
  <si>
    <t>H38-Autres services de routes et voirie et services communs</t>
  </si>
  <si>
    <t xml:space="preserve">628 </t>
  </si>
  <si>
    <t>Autres réseaux de voirie</t>
  </si>
  <si>
    <t xml:space="preserve">68 </t>
  </si>
  <si>
    <t>Autres réseaux</t>
  </si>
  <si>
    <t xml:space="preserve">62 </t>
  </si>
  <si>
    <t>Routes et voirie</t>
  </si>
  <si>
    <t xml:space="preserve">63 </t>
  </si>
  <si>
    <t>Infrastructures ferroviaires et aéroportuaires</t>
  </si>
  <si>
    <t>H40-Infrastructures de transport (gares, ports etc.)</t>
  </si>
  <si>
    <t>H4-Infrastructures de transport (gares, ports etc.)</t>
  </si>
  <si>
    <t xml:space="preserve">64 </t>
  </si>
  <si>
    <t>Infrastructures fluviales, maritimes et portuaires</t>
  </si>
  <si>
    <t>Plan de relance (crise sanitaire)-Réseaux et infrastructures</t>
  </si>
  <si>
    <t>J00-Services communs (action économique), R&amp;D et autres actions économiques</t>
  </si>
  <si>
    <t>Services communs (action économique)</t>
  </si>
  <si>
    <t>Actions sectorielles (indéterminées)</t>
  </si>
  <si>
    <t>Structures d’animation et de développement économique</t>
  </si>
  <si>
    <t>J02</t>
  </si>
  <si>
    <t>J02-Structures d’animation et de développement économique</t>
  </si>
  <si>
    <t xml:space="preserve">95 </t>
  </si>
  <si>
    <t>Maintien et développement des services publics non départementaux</t>
  </si>
  <si>
    <t>Agriculture et pêche</t>
  </si>
  <si>
    <t>J10-Agriculture, pêche et agro-alimentaire (indéterminé)</t>
  </si>
  <si>
    <t>Laboratoire départemental</t>
  </si>
  <si>
    <t>J11</t>
  </si>
  <si>
    <t>J11-Laboratoires départementaux</t>
  </si>
  <si>
    <t>J12</t>
  </si>
  <si>
    <t>J12-Autres agriculture</t>
  </si>
  <si>
    <t xml:space="preserve">93 </t>
  </si>
  <si>
    <t xml:space="preserve">94 </t>
  </si>
  <si>
    <t xml:space="preserve">Nomenclature des régions et CTU - Codes fonctionnels </t>
  </si>
  <si>
    <t>TABLE DE CORRESPONDANCE M71 / M57</t>
  </si>
  <si>
    <t>M71</t>
  </si>
  <si>
    <t>NOMENCLATURE INTERMÉDIAIRE (DETAILLÉE - M57 / M71)</t>
  </si>
  <si>
    <t>A0-Administration générale</t>
  </si>
  <si>
    <t>0202</t>
  </si>
  <si>
    <t>0201</t>
  </si>
  <si>
    <t>Conseil régional</t>
  </si>
  <si>
    <t>A10-Conseils, assemblée délibérante</t>
  </si>
  <si>
    <t>Conseil économique et social régional</t>
  </si>
  <si>
    <t>A12</t>
  </si>
  <si>
    <t>A12-Conseil économique et social régional ou Conseil de développement</t>
  </si>
  <si>
    <t>A13</t>
  </si>
  <si>
    <t>A13-Conseil de la culture, de l'éducation et de l'environnement</t>
  </si>
  <si>
    <t>Autres organismes</t>
  </si>
  <si>
    <t>A18</t>
  </si>
  <si>
    <t>A18-Autres instances</t>
  </si>
  <si>
    <t>Autres instances (internationales)</t>
  </si>
  <si>
    <t>Actions interrégionales, européennes et internationales</t>
  </si>
  <si>
    <t>A21-Subvention globale</t>
  </si>
  <si>
    <t>A22</t>
  </si>
  <si>
    <t>A22-Actions interrégionales</t>
  </si>
  <si>
    <t>Ations européennes</t>
  </si>
  <si>
    <t>A23</t>
  </si>
  <si>
    <t>A23-Actions européennes</t>
  </si>
  <si>
    <t>A24</t>
  </si>
  <si>
    <t>A24-Aide publique au développement</t>
  </si>
  <si>
    <t>Autres actions internationales</t>
  </si>
  <si>
    <t>A28-Autres actions</t>
  </si>
  <si>
    <t>A25</t>
  </si>
  <si>
    <t>A25-Gestion des fonds européens (indéterminé)</t>
  </si>
  <si>
    <t>A26</t>
  </si>
  <si>
    <t>A26-FSE</t>
  </si>
  <si>
    <t>A27</t>
  </si>
  <si>
    <t>A27-FEDER</t>
  </si>
  <si>
    <t>A29</t>
  </si>
  <si>
    <t>A29-Autres (FEADER et FEAMP)</t>
  </si>
  <si>
    <t>630</t>
  </si>
  <si>
    <t>A2A</t>
  </si>
  <si>
    <t>A2A-FEADER</t>
  </si>
  <si>
    <t>A2B</t>
  </si>
  <si>
    <t>A2B-FEAMP</t>
  </si>
  <si>
    <t>B00-Sécurité</t>
  </si>
  <si>
    <t>1</t>
  </si>
  <si>
    <t>Formation profesionnelle et apprentissage</t>
  </si>
  <si>
    <t>2</t>
  </si>
  <si>
    <t>Services communs (formation professionnelle et apprentissage)</t>
  </si>
  <si>
    <t>Sécurité (enseignement, form prof, apprentissage)</t>
  </si>
  <si>
    <t>C09</t>
  </si>
  <si>
    <t>C09-Sécurité (enseignement, formation professionnelle, apprentissage)</t>
  </si>
  <si>
    <t>C22-Lycées publics</t>
  </si>
  <si>
    <t>C23</t>
  </si>
  <si>
    <t>C23-Lycées privés</t>
  </si>
  <si>
    <t>C32-Formation professionnelle (indéterminé)</t>
  </si>
  <si>
    <t>C33</t>
  </si>
  <si>
    <t>C33-Insertion sociale et professionnelle des personnes en recherche d’emploi</t>
  </si>
  <si>
    <t>C34</t>
  </si>
  <si>
    <t>C34-Formation professionnalisante des personnes en recherche d’emploi</t>
  </si>
  <si>
    <t>Formation continue des personnes en recherche d’emploi</t>
  </si>
  <si>
    <t>C35</t>
  </si>
  <si>
    <t>C35-Formation certifiante des personnes en recherche d’emploi</t>
  </si>
  <si>
    <t>C36</t>
  </si>
  <si>
    <t>C36-Formation des actifs occupés</t>
  </si>
  <si>
    <t>115</t>
  </si>
  <si>
    <t>C37</t>
  </si>
  <si>
    <t>C37-Rémunération des stagiaires</t>
  </si>
  <si>
    <t>116</t>
  </si>
  <si>
    <t>C38</t>
  </si>
  <si>
    <t>C38-Autres (formation professionnelle)</t>
  </si>
  <si>
    <t>C39</t>
  </si>
  <si>
    <t>C39-Apprentissage</t>
  </si>
  <si>
    <t>C30-Formation sanitaire et sociale</t>
  </si>
  <si>
    <t>Participations à des cités mixtes</t>
  </si>
  <si>
    <t>C84</t>
  </si>
  <si>
    <t>C84-Cités scolaires</t>
  </si>
  <si>
    <t>14</t>
  </si>
  <si>
    <t>Plan de relance (crise sanitaire)-Formation professionnelle</t>
  </si>
  <si>
    <t>Plan de relance (crise sanitaire)-Enseignement, form. prof. , apprentissage</t>
  </si>
  <si>
    <t>Culture, sports et loisirs</t>
  </si>
  <si>
    <t>Services communs (culture, sports, loisirs)</t>
  </si>
  <si>
    <t>37</t>
  </si>
  <si>
    <t>Sécurité (culture, sports, loisirs)</t>
  </si>
  <si>
    <t>Sécurité (culture, vie sociale, jeunesse, sports, loisirs)</t>
  </si>
  <si>
    <t>D09</t>
  </si>
  <si>
    <t>D09-Sécurité (culture, vie sociale, jeunese, sports, loisirs)</t>
  </si>
  <si>
    <t>Enseignement artistique</t>
  </si>
  <si>
    <t>Activités culturelles et artistiques</t>
  </si>
  <si>
    <t>Patrimoine (bibliothèques, musées, monuments...)</t>
  </si>
  <si>
    <t>D14-Conservation, diffusion et entretien du patrimoine</t>
  </si>
  <si>
    <t>Loisirs</t>
  </si>
  <si>
    <t>Plan de relance (crise sanitaire)-Culture, vie sociale, sports, loisirs</t>
  </si>
  <si>
    <t>D9-Plan de relance (crise sanitaire)-Culture, vie sociale, sports, loisirs</t>
  </si>
  <si>
    <t>D90-Plan de relance (crise sanitaire)-Culture, vie sociale, sports, loisirs</t>
  </si>
  <si>
    <t>Santé et action sociale</t>
  </si>
  <si>
    <t>E10-Santé (hors sécurité alimentaire)</t>
  </si>
  <si>
    <t>47</t>
  </si>
  <si>
    <t>E13</t>
  </si>
  <si>
    <t>E13-Sécurité alimentaire</t>
  </si>
  <si>
    <t>E20-Action sociale</t>
  </si>
  <si>
    <t>E2-Action sociale</t>
  </si>
  <si>
    <t>Autres actions de prévention</t>
  </si>
  <si>
    <t>5</t>
  </si>
  <si>
    <t>F09</t>
  </si>
  <si>
    <t>F09-Sécurité (aménagement des territoires et habitat)</t>
  </si>
  <si>
    <t>F11</t>
  </si>
  <si>
    <t>F11-Politique de la ville</t>
  </si>
  <si>
    <t>F12</t>
  </si>
  <si>
    <t>F12-Agglomérations et villes moyennes</t>
  </si>
  <si>
    <t>F15</t>
  </si>
  <si>
    <t>F15-Actions en faveur du littoral</t>
  </si>
  <si>
    <t>Technologies de l’information et de la communication</t>
  </si>
  <si>
    <t>F16</t>
  </si>
  <si>
    <t>F16-Technologies de l’information et de la communication</t>
  </si>
  <si>
    <t>Autres actions (aménagement des territoires et habitat)</t>
  </si>
  <si>
    <t>F18-Aménagement et autres développement urbains</t>
  </si>
  <si>
    <t>Habitat - (Logement)</t>
  </si>
  <si>
    <t>F20-Habitat - (Logement)</t>
  </si>
  <si>
    <t>F2-Habitat - (Logement)</t>
  </si>
  <si>
    <t>G00-Services communs (environnement)</t>
  </si>
  <si>
    <t>G01</t>
  </si>
  <si>
    <t>G01-Actions transversales (environnement)</t>
  </si>
  <si>
    <t>Actions en matière des déchets</t>
  </si>
  <si>
    <t>7222</t>
  </si>
  <si>
    <t>Politique de l’eau</t>
  </si>
  <si>
    <t>Patrimoine naturel</t>
  </si>
  <si>
    <t>G81-Patrimoine naturel et gestion des risques technologiques</t>
  </si>
  <si>
    <t>Politique de l’air</t>
  </si>
  <si>
    <t>G83</t>
  </si>
  <si>
    <t>G83-Politique de l'air</t>
  </si>
  <si>
    <t>Politique de l’énergie</t>
  </si>
  <si>
    <t>G85</t>
  </si>
  <si>
    <t>G85-Politique de l'énergie</t>
  </si>
  <si>
    <t>Environnement des infrastructures de transport</t>
  </si>
  <si>
    <t>G87</t>
  </si>
  <si>
    <t>G87-Environnement des infrastructures de transports</t>
  </si>
  <si>
    <t>G88-Autres actions (environnement)</t>
  </si>
  <si>
    <t>H-Transports</t>
  </si>
  <si>
    <t>H00-Services communs (transports)</t>
  </si>
  <si>
    <t>H0-Services communs et sécurité (transports)</t>
  </si>
  <si>
    <t>H09</t>
  </si>
  <si>
    <t>H09-Sécurité (transports)</t>
  </si>
  <si>
    <t>Transports en commun de voyageurs</t>
  </si>
  <si>
    <t>Services communs (transp voyageurs)</t>
  </si>
  <si>
    <t>Transport ferroviaire régional de voyageurs</t>
  </si>
  <si>
    <t>Transport ferroviaire de voyageurs</t>
  </si>
  <si>
    <t>H22-Transport ferroviaire (de voyageurs)</t>
  </si>
  <si>
    <t>Autres transports en commun (de voyageurs)</t>
  </si>
  <si>
    <t>H28</t>
  </si>
  <si>
    <t>H28-Autres transports de voyageurs</t>
  </si>
  <si>
    <t>Transports interurbains</t>
  </si>
  <si>
    <t>Transports mixtes</t>
  </si>
  <si>
    <t>H23-Services communs (transports de marchandises)</t>
  </si>
  <si>
    <t>884</t>
  </si>
  <si>
    <t>Transports ferroviaires de marchandises</t>
  </si>
  <si>
    <t>H24-Fret ferroviaire (marchandises)</t>
  </si>
  <si>
    <t>883</t>
  </si>
  <si>
    <t>Transports fluviaux</t>
  </si>
  <si>
    <t>H25-Fret fluvial (marchandises)</t>
  </si>
  <si>
    <t>882</t>
  </si>
  <si>
    <t>Transports maritimes</t>
  </si>
  <si>
    <t>H26-Fret maritime (marchandises)</t>
  </si>
  <si>
    <t>881</t>
  </si>
  <si>
    <t>Transports aériens</t>
  </si>
  <si>
    <t>H27</t>
  </si>
  <si>
    <t>H27-Fret aérien (marchandises)</t>
  </si>
  <si>
    <t>888</t>
  </si>
  <si>
    <t>Autres transports (de marchandises)</t>
  </si>
  <si>
    <t>H29</t>
  </si>
  <si>
    <t>H29-Autres transports (de marchandises)</t>
  </si>
  <si>
    <t>H30-Routes et voirie (indéterminé, viabilité hivernale, équipements de voirie)</t>
  </si>
  <si>
    <t>H31</t>
  </si>
  <si>
    <t>H31-Voirie nationale</t>
  </si>
  <si>
    <t>H32-Voirie régionale</t>
  </si>
  <si>
    <t>Autres liaisons</t>
  </si>
  <si>
    <t>H34</t>
  </si>
  <si>
    <t>H34-Voirie métropolitaine</t>
  </si>
  <si>
    <t>H35</t>
  </si>
  <si>
    <t>H35-Voirie communale</t>
  </si>
  <si>
    <t>H36</t>
  </si>
  <si>
    <t>H36-Sécurité routière</t>
  </si>
  <si>
    <t>Pas grave (0)</t>
  </si>
  <si>
    <t>H40-Infrastructures (indéterminé)</t>
  </si>
  <si>
    <t>H41</t>
  </si>
  <si>
    <t>H41-Gares (y compris routières et fluviales) et infrastructures ferroviaires</t>
  </si>
  <si>
    <t>886</t>
  </si>
  <si>
    <t>Infrastructures portuaires et aéroportuaires</t>
  </si>
  <si>
    <t>854</t>
  </si>
  <si>
    <t>H42</t>
  </si>
  <si>
    <t>H42-Infrastructures portuaires et aéroportuaires</t>
  </si>
  <si>
    <t>885</t>
  </si>
  <si>
    <t>H43</t>
  </si>
  <si>
    <t>H43-Liaisons multimodales</t>
  </si>
  <si>
    <t>J07</t>
  </si>
  <si>
    <t>J07 R&amp;D</t>
  </si>
  <si>
    <t>J08</t>
  </si>
  <si>
    <t>J08-Autres actions économiques</t>
  </si>
  <si>
    <t>Agriculture, pêche, agro-alimentaire</t>
  </si>
  <si>
    <t>Industrie, artisanat, commerce et autres services</t>
  </si>
  <si>
    <t>Tourisme et thermalisme</t>
  </si>
  <si>
    <t>dont : fiscalité reversée</t>
  </si>
  <si>
    <t>Soldes et ratios comptables</t>
  </si>
  <si>
    <t>Dépenses de fonctionnement</t>
  </si>
  <si>
    <t>Recettes de fonctionneent</t>
  </si>
  <si>
    <t>Épargne brute</t>
  </si>
  <si>
    <t>Dépenses d'investissement (hors remboursement de dette)</t>
  </si>
  <si>
    <t>Recettes d'investissement 
(hors emprunts)</t>
  </si>
  <si>
    <t>Taux d'épargne brute
(EB / RF)</t>
  </si>
  <si>
    <t>Délai de désendettement 
(Dette / EB)</t>
  </si>
  <si>
    <t>France métropolitaine + DOM</t>
  </si>
  <si>
    <t>PACA</t>
  </si>
  <si>
    <t>Mayotte</t>
  </si>
  <si>
    <t>Evol %</t>
  </si>
  <si>
    <r>
      <t>4.12 Régionalisé. Consolidation de l'ensemble des collectivités (y compris syndicats)</t>
    </r>
    <r>
      <rPr>
        <b/>
        <vertAlign val="superscript"/>
        <sz val="12"/>
        <rFont val="Arial"/>
        <family val="2"/>
      </rPr>
      <t xml:space="preserve"> (a)</t>
    </r>
    <r>
      <rPr>
        <b/>
        <sz val="12"/>
        <rFont val="Arial"/>
        <family val="2"/>
      </rPr>
      <t xml:space="preserve"> par région</t>
    </r>
  </si>
  <si>
    <t>Besoin (+) ou capacité (-) de financement 
(en € / hab. DGF)</t>
  </si>
  <si>
    <r>
      <t>Ile-de-France</t>
    </r>
    <r>
      <rPr>
        <vertAlign val="superscript"/>
        <sz val="10"/>
        <color rgb="FF000000"/>
        <rFont val="Marianne"/>
        <family val="3"/>
      </rPr>
      <t xml:space="preserve"> (b)</t>
    </r>
  </si>
  <si>
    <t>(b) La source utilisée n'inclut pas Ile-de-France mobilité.</t>
  </si>
  <si>
    <t>Montants en € / habitant</t>
  </si>
  <si>
    <t>(c) Évolutions des montants par habitant, donc compte tenu de la croissance de la population totale (municipale et comptée à part).</t>
  </si>
  <si>
    <t>Source : DGCL. Données DGFiP, comptes de gestion ; budgets principaux et annexes, consolidés des flux croisés. Insee, recensement de la population.</t>
  </si>
  <si>
    <t>Population totale (M hab. )</t>
  </si>
  <si>
    <t>2019 : Reprise du RSA par l'État pour la Guyane et Mayotte</t>
  </si>
  <si>
    <t>2020 : Reprise du RSA par l'État pour La Réunion</t>
  </si>
  <si>
    <r>
      <t xml:space="preserve">4-12 </t>
    </r>
    <r>
      <rPr>
        <sz val="12"/>
        <rFont val="Arial"/>
        <family val="2"/>
      </rPr>
      <t>Les comptes consolidés des collectivités locales et leur décomposition par région</t>
    </r>
  </si>
  <si>
    <r>
      <rPr>
        <b/>
        <sz val="12"/>
        <rFont val="Arial"/>
        <family val="2"/>
      </rPr>
      <t>4-13a - 4-13f</t>
    </r>
    <r>
      <rPr>
        <sz val="12"/>
        <rFont val="Arial"/>
        <family val="2"/>
      </rPr>
      <t xml:space="preserve"> Ventilation fonctionnelle des dépenses (et tables de correspondances entre nomenclatures)</t>
    </r>
  </si>
  <si>
    <t>Source : DGCL - Données DGFIP, comptes de gestion - budgets principaux.</t>
  </si>
  <si>
    <t xml:space="preserve">Bloc communal </t>
  </si>
  <si>
    <t>Ensemble</t>
  </si>
  <si>
    <r>
      <t>Niveau</t>
    </r>
    <r>
      <rPr>
        <i/>
        <sz val="10"/>
        <rFont val="Arial"/>
        <family val="2"/>
      </rPr>
      <t xml:space="preserve"> (en milliards d'euros)</t>
    </r>
  </si>
  <si>
    <t>Évolution</t>
  </si>
  <si>
    <t>Recettes de fonctionnement</t>
  </si>
  <si>
    <t>Taux d'épargne brute</t>
  </si>
  <si>
    <t>Niveau (en %)</t>
  </si>
  <si>
    <r>
      <t xml:space="preserve">Dépenses d'investissement </t>
    </r>
    <r>
      <rPr>
        <b/>
        <vertAlign val="superscript"/>
        <sz val="10"/>
        <rFont val="Arial"/>
        <family val="2"/>
      </rPr>
      <t>(a)</t>
    </r>
  </si>
  <si>
    <r>
      <t xml:space="preserve">Recettes d'investissement </t>
    </r>
    <r>
      <rPr>
        <b/>
        <vertAlign val="superscript"/>
        <sz val="10"/>
        <rFont val="Arial"/>
        <family val="2"/>
      </rPr>
      <t>(b)</t>
    </r>
  </si>
  <si>
    <t>Besoin (-) ou capacité (+) de financement</t>
  </si>
  <si>
    <t>(a) Hors remboursement de dette.</t>
  </si>
  <si>
    <t>(b) Hors emprunts.</t>
  </si>
  <si>
    <t>Source : DGFIP,comptes de gestion - budgets principaux ; calculs DGCL.</t>
  </si>
  <si>
    <t>Investissement
(hors remboursements de dette) en millions d'€</t>
  </si>
  <si>
    <t>Investissement
(hors remboursements de dette) en millions €</t>
  </si>
  <si>
    <t>Fonctionnement (hors charges financières)
en millions €</t>
  </si>
  <si>
    <t>Fonctionnement (hors charges fi.) 
en millions €</t>
  </si>
  <si>
    <t>Services généraux (y c. plan de relance)</t>
  </si>
  <si>
    <t>Hors champ (BP des syndicats mixtes)</t>
  </si>
  <si>
    <t>2022 / 2021</t>
  </si>
  <si>
    <t>2022 / 2021 (c)</t>
  </si>
  <si>
    <t>(c) Les évolutions sont calculées en 2022 en neutralisant les effet de la sortie du Sytral (syndicat transport pour le Rhône et l’agglomération Lyonnaise ) du périmètre des collectivités locales. Le Sytral prend la forme d’un établissement public local.</t>
  </si>
  <si>
    <t>Source : DGCL. Données DGFiP, comptes de gestion ; budgets principaux et annexes, consolidés des flux croisés. Montants en opérations réelles calculés hors gestion active de la dette</t>
  </si>
  <si>
    <t>(d) Les évolutions sont calculées en 2022 en neutralisant les effet de la sortie du Sytral (syndicat transport pour le Rhône et l’agglomération Lyonnaise ) du périmètre des collectivités locales. Le Sytral prend la forme d’un établissement public local.</t>
  </si>
  <si>
    <t>La Ville de Paris est considérée comme une commune.</t>
  </si>
  <si>
    <t>Ensemble des activités (b)</t>
  </si>
  <si>
    <t>Les chiffres clés des finances locales</t>
  </si>
  <si>
    <r>
      <t>Dette au 31 décembre (12)</t>
    </r>
    <r>
      <rPr>
        <b/>
        <vertAlign val="superscript"/>
        <sz val="11"/>
        <rFont val="Arial"/>
        <family val="2"/>
      </rPr>
      <t xml:space="preserve"> (c)</t>
    </r>
  </si>
  <si>
    <t>2022 / 2021 (b)</t>
  </si>
  <si>
    <t>(b) Les évolutions sont calculées en 2022 en neutralisant les effet de la sortie du Sytral (syndicat transport pour le Rhône et l’agglomération Lyonnaise ) du périmètre des collectivités locales. Le Sytral prend la forme d’un établissement public local.</t>
  </si>
  <si>
    <t>(a) Population totale au sens de l'Insee (=municipale+comptée à part), au 1er janvier, résidant dans le champ retenu pour les dépenses des GFP (donc hors communes isolées).
Champ : GFP ayant au moins une commune de 3500 habitants ou plus. La métropole de Lyon est considérée comme un GFP.</t>
  </si>
  <si>
    <t>(a) Population totale au sens de l'Insee (=municipale+comptée à part), au 1er janvier, résidant dans le champ retenu pour les dépenses des communes : communes de 3500 habitants ou plus.</t>
  </si>
  <si>
    <t>ANNEXE : DEFINITION DES AGRÉGATS COMPTABLES - Opérations réelles - Comptes de gestion 2023</t>
  </si>
  <si>
    <t>2023 / 2022</t>
  </si>
  <si>
    <t>- Dotation globale de fonctionnement (DGF)</t>
  </si>
  <si>
    <t>Source : DGCL - Donnée DGFIP, comptes de gestion, budgets principaux - opérations réelles ; INSEE (population totale en 2023 - année de référence 2020).</t>
  </si>
  <si>
    <t>.</t>
  </si>
  <si>
    <t>Ile-de-France (b)</t>
  </si>
  <si>
    <r>
      <t xml:space="preserve">Taux de croissance </t>
    </r>
    <r>
      <rPr>
        <b/>
        <vertAlign val="superscript"/>
        <sz val="10"/>
        <color theme="1"/>
        <rFont val="Bookman Old Style"/>
        <family val="1"/>
      </rPr>
      <t>(c)(d)</t>
    </r>
    <r>
      <rPr>
        <b/>
        <sz val="10"/>
        <color theme="1"/>
        <rFont val="Bookman Old Style"/>
        <family val="1"/>
      </rPr>
      <t xml:space="preserve"> en 2023 (en %)</t>
    </r>
  </si>
  <si>
    <r>
      <t xml:space="preserve">Écart </t>
    </r>
    <r>
      <rPr>
        <b/>
        <vertAlign val="superscript"/>
        <sz val="10"/>
        <color theme="1"/>
        <rFont val="Marianne"/>
        <family val="3"/>
      </rPr>
      <t xml:space="preserve">(c) </t>
    </r>
    <r>
      <rPr>
        <b/>
        <sz val="10"/>
        <color theme="1"/>
        <rFont val="Marianne"/>
        <family val="3"/>
      </rPr>
      <t>2023 - 2022</t>
    </r>
  </si>
  <si>
    <t>2023 : Reprise du RSA par l'état pour l'Ariège</t>
  </si>
  <si>
    <t>en € / habitant (1)</t>
  </si>
  <si>
    <t>4.13e Série Ventilation fonctionnelle des dépenses des comptes des collectivités territoriales et de leurs groupements à fiscalité propre</t>
  </si>
  <si>
    <t xml:space="preserve">Hors champs Fonctionnement (y c. charges fi.) </t>
  </si>
  <si>
    <t>2020 : Reprise du RSA par l'état pour le département de La Réunion</t>
  </si>
  <si>
    <t>2020 : Apprentissage tansféré des régions aux branches professionnelles</t>
  </si>
  <si>
    <t>Investissement (hors remb.)</t>
  </si>
  <si>
    <t>2024 / 2023</t>
  </si>
  <si>
    <r>
      <t xml:space="preserve">        </t>
    </r>
    <r>
      <rPr>
        <i/>
        <sz val="10"/>
        <rFont val="Arial"/>
        <family val="2"/>
      </rPr>
      <t>dont : fraction de TVA</t>
    </r>
    <r>
      <rPr>
        <i/>
        <vertAlign val="superscript"/>
        <sz val="11"/>
        <rFont val="Arial"/>
        <family val="2"/>
      </rPr>
      <t xml:space="preserve"> (a)</t>
    </r>
  </si>
  <si>
    <t>(a) Évolution 2023/2024 calculée à champ comparable suite au changement de nomenclature M14 en M57</t>
  </si>
  <si>
    <t>2024 / 2023
(b)</t>
  </si>
  <si>
    <t xml:space="preserve">Achats et charges externes </t>
  </si>
  <si>
    <t>Montants non consolidés entre les différents niveaux de collectivités ; la consolidation est présentée à l’annexe 2D en incluant les budgets principaux et annexes</t>
  </si>
  <si>
    <t>(b) Les évolutions des Achats et charges externes, des Dépenses d'intervention et des Ventes de biens et services sont calculées hors CTU Martinique et régions Grand-Est et PACA suite à des modifications d'inscriptions comptables importantes.</t>
  </si>
  <si>
    <t>2023/2022</t>
  </si>
  <si>
    <t>2024/2023</t>
  </si>
  <si>
    <t>dont : fraction de TVA  (b)</t>
  </si>
  <si>
    <t>(b) Évolution 2023/2024 calculée à champ comparable suite au changement de nomenclature M14 en M57</t>
  </si>
  <si>
    <r>
      <t>2015 / 2014</t>
    </r>
    <r>
      <rPr>
        <b/>
        <vertAlign val="superscript"/>
        <sz val="10"/>
        <color rgb="FFFF0000"/>
        <rFont val="Arial"/>
        <family val="2"/>
      </rPr>
      <t xml:space="preserve"> (c)</t>
    </r>
  </si>
  <si>
    <t>2015 / 2014 (c)</t>
  </si>
  <si>
    <t>2019 / 2018(d)</t>
  </si>
  <si>
    <t>2024 / 2023 (e)</t>
  </si>
  <si>
    <t>(e) Évolution 2023/2024 calculée à champ comparable suite au changement de nomenclature M14 en M57</t>
  </si>
  <si>
    <t>2023 / 2022 (c)</t>
  </si>
  <si>
    <t xml:space="preserve">2024 / 2023 </t>
  </si>
  <si>
    <r>
      <t>Dette au 31 décembre (12)</t>
    </r>
    <r>
      <rPr>
        <b/>
        <vertAlign val="superscript"/>
        <sz val="11"/>
        <rFont val="Arial"/>
        <family val="2"/>
      </rPr>
      <t xml:space="preserve"> (d)</t>
    </r>
  </si>
  <si>
    <t>(b) Hors Pyrénées-Orientales et Seine-Saint-Denis dont le RSA a été recentralisé à partir du 1er janvier 2022.</t>
  </si>
  <si>
    <t>(c) Hors Ariège dont le RSA a été recentralisé à partir du 1er janvier 2023.</t>
  </si>
  <si>
    <t>(d) La dette de l'année N n'est pas exactement égale à la dette de l'année N-1 augmentée du flux net de dette de l'année N, du fait de certaines différences conceptuelles entre le stock et les flux reportés ici.</t>
  </si>
  <si>
    <t>2016 / 2015 (d)</t>
  </si>
  <si>
    <t>2018 / 2017(e)</t>
  </si>
  <si>
    <t>2019 / 2018 (f)</t>
  </si>
  <si>
    <t>2022 / 2021 (g)</t>
  </si>
  <si>
    <t>2023 / 2022 (h)</t>
  </si>
  <si>
    <t>(g) Hors Pyrénées-Orientales et Seine-Saint-Denis dont le RSA a été recentralisé à partir du 1er janvier 2022.</t>
  </si>
  <si>
    <t>(h) Hors Ariège dont le RSA a été recentralisé à partir du 1er janvier 2023.</t>
  </si>
  <si>
    <r>
      <t xml:space="preserve">2024 / 2023
</t>
    </r>
    <r>
      <rPr>
        <b/>
        <sz val="8"/>
        <rFont val="Arial"/>
        <family val="2"/>
      </rPr>
      <t>(c)</t>
    </r>
  </si>
  <si>
    <t>(c) les évolutions sont calculées hors CTU Martinique (données provisoires à date de parution) et hors impact des nouvelles inscriptions dans 2 régions des recettes tarifaires ferroviaires avec leur contrepartie en dépenses.</t>
  </si>
  <si>
    <r>
      <t>2016 / 2015</t>
    </r>
    <r>
      <rPr>
        <b/>
        <vertAlign val="superscript"/>
        <sz val="10"/>
        <color rgb="FFFF0000"/>
        <rFont val="Arial"/>
        <family val="2"/>
      </rPr>
      <t xml:space="preserve"> (c)</t>
    </r>
  </si>
  <si>
    <r>
      <t xml:space="preserve">2018 / 2017 </t>
    </r>
    <r>
      <rPr>
        <b/>
        <vertAlign val="superscript"/>
        <sz val="10"/>
        <color rgb="FFFF0000"/>
        <rFont val="Arial"/>
        <family val="2"/>
      </rPr>
      <t>(d)</t>
    </r>
  </si>
  <si>
    <r>
      <t xml:space="preserve">2019 / 2018 </t>
    </r>
    <r>
      <rPr>
        <b/>
        <sz val="8"/>
        <color rgb="FFFF0000"/>
        <rFont val="Arial"/>
        <family val="2"/>
      </rPr>
      <t>(e)</t>
    </r>
  </si>
  <si>
    <r>
      <t xml:space="preserve">2024 / 2023 </t>
    </r>
    <r>
      <rPr>
        <b/>
        <sz val="8"/>
        <color rgb="FFFF0000"/>
        <rFont val="Arial"/>
        <family val="2"/>
      </rPr>
      <t>(f)</t>
    </r>
  </si>
  <si>
    <t>(e) sans Guyane</t>
  </si>
  <si>
    <t>(f) les évolutions sont calculées hors CTU Martinique (données provisoires à date de parution) et hors impact des nouvelles inscriptions dans 2 régions des recettes tarifaires ferroviaires avec leur contrepartie en dépenses.</t>
  </si>
  <si>
    <t>Source : DGCL - Donnée DGFIP, comptes de gestion, budgets principaux - opérations réelles ; INSEE (population totale en 2024 - année de référence 2021).</t>
  </si>
  <si>
    <t>Groupements de communes à fiscalité propre(a) (France) :</t>
  </si>
  <si>
    <t>Métropoles et Communautés urbaines (a)</t>
  </si>
  <si>
    <t>Ratios financiers des conseils départementaux par strate de population en 2024</t>
  </si>
  <si>
    <t>Ratios financiers des conseils régionaux et des collectivités territoriales uniques (CTU) en 2024</t>
  </si>
  <si>
    <t>En 2021, la CVAE disparaît, compensée par une nouvelle fraction de TVA. Les reversements de fiscalité sont pour certaines régions supérieurs aux contributions directes, d’où certains montants d’impôts locaux négatifs.</t>
  </si>
  <si>
    <t>Source : DGCL. Données DGFiP, comptes de gestion ; budgets principaux. Montants en opérations réelles calculés hors gestion active de la dette.</t>
  </si>
  <si>
    <r>
      <t>2022 / 2021</t>
    </r>
    <r>
      <rPr>
        <b/>
        <sz val="8"/>
        <color rgb="FFFF0000"/>
        <rFont val="Arial"/>
        <family val="2"/>
      </rPr>
      <t xml:space="preserve"> (c)</t>
    </r>
  </si>
  <si>
    <r>
      <t xml:space="preserve">2024 / 2023
</t>
    </r>
    <r>
      <rPr>
        <b/>
        <sz val="8"/>
        <color theme="1"/>
        <rFont val="Arial"/>
        <family val="2"/>
      </rPr>
      <t>(c)</t>
    </r>
  </si>
  <si>
    <t>(c) Les évolutions des Achats et charges externes, des Dépenses d'intervention et des Ventes de biens et services sont calculées hors CTU Martinique et régions Grand-Est et PACA suite à des modifications d'inscriptions comptables importantes.</t>
  </si>
  <si>
    <r>
      <t xml:space="preserve">2024 / 2023 </t>
    </r>
    <r>
      <rPr>
        <b/>
        <sz val="8"/>
        <color theme="1"/>
        <rFont val="Arial"/>
        <family val="2"/>
      </rPr>
      <t>(d)</t>
    </r>
  </si>
  <si>
    <t>(d) Les évolutions des Achats et charges externes, des Dépenses d'intervention et des Ventes de biens et services sont calculées hors CTU Martinique et régions Grand-Est et PACA suite à des modifications d'inscriptions comptables importantes.</t>
  </si>
  <si>
    <t>2024 / 20223</t>
  </si>
  <si>
    <r>
      <t xml:space="preserve">2022 / 2021 </t>
    </r>
    <r>
      <rPr>
        <b/>
        <sz val="8"/>
        <color theme="1"/>
        <rFont val="Arial"/>
        <family val="2"/>
      </rPr>
      <t>(c)</t>
    </r>
  </si>
  <si>
    <t xml:space="preserve">Services communs </t>
  </si>
  <si>
    <r>
      <t>Les finances des collectivités locales en 2024</t>
    </r>
    <r>
      <rPr>
        <sz val="10"/>
        <rFont val="Arial"/>
        <family val="2"/>
      </rPr>
      <t xml:space="preserve"> (voir fiches 4-1 à 4-6)</t>
    </r>
  </si>
  <si>
    <t>Ratios financiers des communes par strate de population en 2024</t>
  </si>
  <si>
    <t>Ratios financiers des communes en 2024 selon le type de communes et leur population</t>
  </si>
  <si>
    <r>
      <t>Ratios financiers R1, R4, R10 et R11 des groupements de communes à fiscalité propre</t>
    </r>
    <r>
      <rPr>
        <b/>
        <vertAlign val="superscript"/>
        <sz val="12"/>
        <rFont val="Arial"/>
        <family val="2"/>
      </rPr>
      <t>(a)</t>
    </r>
    <r>
      <rPr>
        <b/>
        <sz val="12"/>
        <rFont val="Arial"/>
        <family val="2"/>
      </rPr>
      <t xml:space="preserve"> par strate de population en 2024</t>
    </r>
  </si>
  <si>
    <r>
      <t xml:space="preserve">Ratios financiers des groupements de communes à fiscalité propre en 2024 </t>
    </r>
    <r>
      <rPr>
        <b/>
        <vertAlign val="superscript"/>
        <sz val="12"/>
        <rFont val="Arial"/>
        <family val="2"/>
      </rPr>
      <t>(a)</t>
    </r>
  </si>
</sst>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4" formatCode="_-* #,##0.00\ &quot;€&quot;_-;\-* #,##0.00\ &quot;€&quot;_-;_-* &quot;-&quot;??\ &quot;€&quot;_-;_-@_-"/>
    <numFmt numFmtId="43" formatCode="_-* #,##0.00\ _€_-;\-* #,##0.00\ _€_-;_-* &quot;-&quot;??\ _€_-;_-@_-"/>
    <numFmt numFmtId="164" formatCode="\+0.0&quot; &quot;%;\-0.0&quot; &quot;%"/>
    <numFmt numFmtId="165" formatCode="\+0.00;\-0.00"/>
    <numFmt numFmtId="166" formatCode="0.0%"/>
    <numFmt numFmtId="167" formatCode="\+0.0&quot; pt&quot;;\-0.0&quot; pt&quot;"/>
    <numFmt numFmtId="168" formatCode="0.0&quot; ans&quot;"/>
    <numFmt numFmtId="169" formatCode="\+&quot; &quot;0.0&quot; an&quot;;\-&quot; &quot;0.0&quot; an&quot;"/>
    <numFmt numFmtId="170" formatCode="0.0"/>
    <numFmt numFmtId="171" formatCode="\+0.0%;\-0.0%"/>
    <numFmt numFmtId="172" formatCode="0.0&quot; années&quot;"/>
    <numFmt numFmtId="173" formatCode="0.000"/>
    <numFmt numFmtId="174" formatCode="#,##0.0"/>
    <numFmt numFmtId="175" formatCode="\+#,##0;\-#,##0"/>
    <numFmt numFmtId="176" formatCode="\+0.0;\-0.0"/>
    <numFmt numFmtId="177" formatCode="0.0_ ;\-0.0\ "/>
    <numFmt numFmtId="178" formatCode="\+&quot; &quot;0.0&quot; ans&quot;;\-&quot; &quot;0.0&quot; ans&quot;"/>
  </numFmts>
  <fonts count="96" x14ac:knownFonts="1">
    <font>
      <sz val="11"/>
      <color theme="1"/>
      <name val="Calibri"/>
      <family val="2"/>
      <scheme val="minor"/>
    </font>
    <font>
      <sz val="11"/>
      <color theme="1"/>
      <name val="Calibri"/>
      <family val="2"/>
      <scheme val="minor"/>
    </font>
    <font>
      <b/>
      <sz val="14"/>
      <name val="Arial"/>
      <family val="2"/>
    </font>
    <font>
      <sz val="10"/>
      <name val="Arial"/>
      <family val="2"/>
    </font>
    <font>
      <b/>
      <sz val="36"/>
      <name val="Arial"/>
      <family val="2"/>
    </font>
    <font>
      <sz val="24"/>
      <name val="Arial"/>
      <family val="2"/>
    </font>
    <font>
      <b/>
      <sz val="24"/>
      <name val="Arial"/>
      <family val="2"/>
    </font>
    <font>
      <b/>
      <sz val="12"/>
      <name val="Arial"/>
      <family val="2"/>
    </font>
    <font>
      <sz val="12"/>
      <name val="Arial"/>
      <family val="2"/>
    </font>
    <font>
      <b/>
      <sz val="12"/>
      <color theme="3" tint="0.39997558519241921"/>
      <name val="Bookman Old Style"/>
      <family val="1"/>
    </font>
    <font>
      <sz val="10"/>
      <name val="Bookman Old Style"/>
      <family val="1"/>
    </font>
    <font>
      <b/>
      <sz val="10"/>
      <color theme="3" tint="0.39997558519241921"/>
      <name val="Bookman Old Style"/>
      <family val="1"/>
    </font>
    <font>
      <b/>
      <sz val="10"/>
      <name val="Bookman Old Style"/>
      <family val="1"/>
    </font>
    <font>
      <sz val="10"/>
      <color rgb="FFFF0000"/>
      <name val="Bookman Old Style"/>
      <family val="1"/>
    </font>
    <font>
      <i/>
      <sz val="10"/>
      <name val="Bookman Old Style"/>
      <family val="1"/>
    </font>
    <font>
      <sz val="9"/>
      <name val="Bookman Old Style"/>
      <family val="1"/>
    </font>
    <font>
      <i/>
      <sz val="10"/>
      <name val="Arial"/>
      <family val="2"/>
    </font>
    <font>
      <b/>
      <sz val="10"/>
      <color theme="1"/>
      <name val="Arial"/>
      <family val="2"/>
    </font>
    <font>
      <b/>
      <sz val="10"/>
      <name val="Arial"/>
      <family val="2"/>
    </font>
    <font>
      <b/>
      <vertAlign val="superscript"/>
      <sz val="11"/>
      <name val="Arial"/>
      <family val="2"/>
    </font>
    <font>
      <i/>
      <sz val="10"/>
      <color theme="1"/>
      <name val="Arial"/>
      <family val="2"/>
    </font>
    <font>
      <sz val="10"/>
      <color theme="1"/>
      <name val="Arial"/>
      <family val="2"/>
    </font>
    <font>
      <i/>
      <sz val="9"/>
      <name val="Arial"/>
      <family val="2"/>
    </font>
    <font>
      <sz val="8"/>
      <name val="Arial"/>
      <family val="2"/>
    </font>
    <font>
      <b/>
      <vertAlign val="superscript"/>
      <sz val="12"/>
      <name val="Arial"/>
      <family val="2"/>
    </font>
    <font>
      <i/>
      <sz val="11"/>
      <color theme="1"/>
      <name val="Calibri"/>
      <family val="2"/>
      <scheme val="minor"/>
    </font>
    <font>
      <sz val="10"/>
      <color rgb="FFFF0000"/>
      <name val="Arial"/>
      <family val="2"/>
    </font>
    <font>
      <b/>
      <vertAlign val="superscript"/>
      <sz val="10"/>
      <color theme="1"/>
      <name val="Arial"/>
      <family val="2"/>
    </font>
    <font>
      <b/>
      <sz val="10"/>
      <color rgb="FFFF0000"/>
      <name val="Arial"/>
      <family val="2"/>
    </font>
    <font>
      <b/>
      <vertAlign val="superscript"/>
      <sz val="10"/>
      <name val="Arial"/>
      <family val="2"/>
    </font>
    <font>
      <sz val="9"/>
      <name val="Arial"/>
      <family val="2"/>
    </font>
    <font>
      <sz val="11"/>
      <color theme="1"/>
      <name val="Arial"/>
      <family val="2"/>
    </font>
    <font>
      <sz val="11"/>
      <name val="Calibri"/>
      <family val="2"/>
      <scheme val="minor"/>
    </font>
    <font>
      <b/>
      <sz val="11"/>
      <color theme="1"/>
      <name val="Calibri"/>
      <family val="2"/>
      <scheme val="minor"/>
    </font>
    <font>
      <sz val="9"/>
      <color rgb="FFFF0000"/>
      <name val="Arial"/>
      <family val="2"/>
    </font>
    <font>
      <b/>
      <sz val="12"/>
      <color rgb="FFFF0000"/>
      <name val="Arial"/>
      <family val="2"/>
    </font>
    <font>
      <b/>
      <i/>
      <sz val="10"/>
      <name val="Arial"/>
      <family val="2"/>
    </font>
    <font>
      <i/>
      <sz val="9"/>
      <color theme="1"/>
      <name val="Arial"/>
      <family val="2"/>
    </font>
    <font>
      <sz val="11"/>
      <color rgb="FF000000"/>
      <name val="Arial"/>
      <family val="2"/>
    </font>
    <font>
      <b/>
      <sz val="14"/>
      <color rgb="FFFF0000"/>
      <name val="Arial"/>
      <family val="2"/>
    </font>
    <font>
      <b/>
      <i/>
      <sz val="9"/>
      <name val="Arial"/>
      <family val="2"/>
    </font>
    <font>
      <i/>
      <sz val="10"/>
      <color rgb="FFFF0000"/>
      <name val="Arial"/>
      <family val="2"/>
    </font>
    <font>
      <sz val="10"/>
      <color indexed="12"/>
      <name val="Arial"/>
      <family val="2"/>
    </font>
    <font>
      <b/>
      <sz val="9"/>
      <color theme="1"/>
      <name val="Arial"/>
      <family val="2"/>
    </font>
    <font>
      <b/>
      <vertAlign val="superscript"/>
      <sz val="9"/>
      <color theme="1"/>
      <name val="Arial"/>
      <family val="2"/>
    </font>
    <font>
      <sz val="14"/>
      <name val="Arial"/>
      <family val="2"/>
    </font>
    <font>
      <b/>
      <sz val="9"/>
      <name val="Arial"/>
      <family val="2"/>
    </font>
    <font>
      <i/>
      <sz val="8"/>
      <name val="Arial"/>
      <family val="2"/>
    </font>
    <font>
      <i/>
      <sz val="7"/>
      <name val="Bookman Old Style"/>
      <family val="1"/>
    </font>
    <font>
      <vertAlign val="superscript"/>
      <sz val="11"/>
      <name val="Arial"/>
      <family val="2"/>
    </font>
    <font>
      <sz val="14"/>
      <color rgb="FFFF0000"/>
      <name val="Arial"/>
      <family val="2"/>
    </font>
    <font>
      <i/>
      <sz val="8"/>
      <color rgb="FFFF0000"/>
      <name val="Arial"/>
      <family val="2"/>
    </font>
    <font>
      <sz val="10"/>
      <name val="MS Sans Serif"/>
      <family val="2"/>
    </font>
    <font>
      <sz val="9"/>
      <name val="Calibri"/>
      <family val="2"/>
    </font>
    <font>
      <sz val="11"/>
      <color rgb="FFFF0000"/>
      <name val="Calibri"/>
      <family val="2"/>
      <scheme val="minor"/>
    </font>
    <font>
      <b/>
      <i/>
      <sz val="11"/>
      <color theme="1"/>
      <name val="Calibri"/>
      <family val="2"/>
      <scheme val="minor"/>
    </font>
    <font>
      <vertAlign val="superscript"/>
      <sz val="12"/>
      <name val="Arial"/>
      <family val="2"/>
    </font>
    <font>
      <b/>
      <sz val="11"/>
      <color rgb="FFFF0000"/>
      <name val="Calibri"/>
      <family val="2"/>
      <scheme val="minor"/>
    </font>
    <font>
      <i/>
      <vertAlign val="superscript"/>
      <sz val="10"/>
      <color theme="1"/>
      <name val="Arial"/>
      <family val="2"/>
    </font>
    <font>
      <b/>
      <sz val="11"/>
      <name val="Arial"/>
      <family val="2"/>
    </font>
    <font>
      <i/>
      <sz val="11"/>
      <name val="Arial"/>
      <family val="2"/>
    </font>
    <font>
      <b/>
      <sz val="18"/>
      <name val="Arial"/>
      <family val="2"/>
    </font>
    <font>
      <b/>
      <sz val="16"/>
      <name val="Arial"/>
      <family val="2"/>
    </font>
    <font>
      <sz val="16"/>
      <name val="Arial"/>
      <family val="2"/>
    </font>
    <font>
      <sz val="15"/>
      <name val="Arial"/>
      <family val="2"/>
    </font>
    <font>
      <sz val="13"/>
      <name val="Arial"/>
      <family val="2"/>
    </font>
    <font>
      <b/>
      <sz val="13"/>
      <color rgb="FFFF0000"/>
      <name val="Arial"/>
      <family val="2"/>
    </font>
    <font>
      <sz val="11"/>
      <name val="Arial"/>
      <family val="2"/>
    </font>
    <font>
      <sz val="11"/>
      <color rgb="FFFF0000"/>
      <name val="Arial"/>
      <family val="2"/>
    </font>
    <font>
      <sz val="12"/>
      <color rgb="FFFF0000"/>
      <name val="Arial"/>
      <family val="2"/>
    </font>
    <font>
      <sz val="11"/>
      <color theme="1"/>
      <name val="Marianne"/>
      <family val="3"/>
    </font>
    <font>
      <b/>
      <sz val="10"/>
      <color theme="1"/>
      <name val="Marianne"/>
      <family val="3"/>
    </font>
    <font>
      <b/>
      <sz val="12"/>
      <color theme="1"/>
      <name val="Marianne"/>
      <family val="3"/>
    </font>
    <font>
      <sz val="10"/>
      <color rgb="FF000000"/>
      <name val="Marianne"/>
      <family val="3"/>
    </font>
    <font>
      <b/>
      <sz val="10"/>
      <color rgb="FF000000"/>
      <name val="Marianne"/>
      <family val="3"/>
    </font>
    <font>
      <b/>
      <sz val="10"/>
      <name val="Marianne"/>
      <family val="3"/>
    </font>
    <font>
      <sz val="10"/>
      <name val="Marianne"/>
      <family val="3"/>
    </font>
    <font>
      <sz val="10"/>
      <color theme="1"/>
      <name val="Marianne"/>
      <family val="3"/>
    </font>
    <font>
      <b/>
      <sz val="10"/>
      <color theme="1"/>
      <name val="Bookman Old Style"/>
      <family val="1"/>
    </font>
    <font>
      <b/>
      <vertAlign val="superscript"/>
      <sz val="10"/>
      <color theme="1"/>
      <name val="Bookman Old Style"/>
      <family val="1"/>
    </font>
    <font>
      <b/>
      <vertAlign val="superscript"/>
      <sz val="10"/>
      <color theme="1"/>
      <name val="Marianne"/>
      <family val="3"/>
    </font>
    <font>
      <i/>
      <sz val="9"/>
      <name val="Marianne"/>
      <family val="3"/>
    </font>
    <font>
      <i/>
      <sz val="9"/>
      <color theme="1"/>
      <name val="Marianne"/>
      <family val="3"/>
    </font>
    <font>
      <vertAlign val="superscript"/>
      <sz val="10"/>
      <color rgb="FF000000"/>
      <name val="Marianne"/>
      <family val="3"/>
    </font>
    <font>
      <sz val="12"/>
      <name val="MS Sans Serif"/>
      <family val="2"/>
    </font>
    <font>
      <b/>
      <sz val="18"/>
      <color theme="4" tint="-0.249977111117893"/>
      <name val="Arial"/>
      <family val="2"/>
    </font>
    <font>
      <sz val="9.5"/>
      <name val="Arial"/>
      <family val="2"/>
    </font>
    <font>
      <b/>
      <sz val="16"/>
      <color theme="4" tint="-0.249977111117893"/>
      <name val="Arial"/>
      <family val="2"/>
    </font>
    <font>
      <b/>
      <sz val="11"/>
      <name val="Calibri"/>
      <family val="2"/>
      <scheme val="minor"/>
    </font>
    <font>
      <b/>
      <i/>
      <sz val="10"/>
      <color theme="1"/>
      <name val="Arial"/>
      <family val="2"/>
    </font>
    <font>
      <b/>
      <sz val="8"/>
      <name val="Arial"/>
      <family val="2"/>
    </font>
    <font>
      <b/>
      <sz val="11"/>
      <color theme="1"/>
      <name val="Arial"/>
      <family val="2"/>
    </font>
    <font>
      <i/>
      <vertAlign val="superscript"/>
      <sz val="11"/>
      <name val="Arial"/>
      <family val="2"/>
    </font>
    <font>
      <b/>
      <vertAlign val="superscript"/>
      <sz val="10"/>
      <color rgb="FFFF0000"/>
      <name val="Arial"/>
      <family val="2"/>
    </font>
    <font>
      <b/>
      <sz val="8"/>
      <color rgb="FFFF0000"/>
      <name val="Arial"/>
      <family val="2"/>
    </font>
    <font>
      <b/>
      <sz val="8"/>
      <color theme="1"/>
      <name val="Arial"/>
      <family val="2"/>
    </font>
  </fonts>
  <fills count="2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AFBFE"/>
        <bgColor indexed="64"/>
      </patternFill>
    </fill>
    <fill>
      <patternFill patternType="solid">
        <fgColor indexed="65"/>
        <bgColor indexed="64"/>
      </patternFill>
    </fill>
    <fill>
      <patternFill patternType="solid">
        <fgColor theme="7" tint="0.79998168889431442"/>
        <bgColor indexed="64"/>
      </patternFill>
    </fill>
    <fill>
      <patternFill patternType="solid">
        <fgColor rgb="FFEABCC3"/>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FFFF00"/>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theme="3" tint="0.79998168889431442"/>
        <bgColor theme="0"/>
      </patternFill>
    </fill>
    <fill>
      <patternFill patternType="solid">
        <fgColor rgb="FFFFCCCC"/>
        <bgColor indexed="64"/>
      </patternFill>
    </fill>
    <fill>
      <patternFill patternType="solid">
        <fgColor theme="4" tint="0.39997558519241921"/>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top style="thin">
        <color indexed="64"/>
      </top>
      <bottom/>
      <diagonal/>
    </border>
    <border>
      <left/>
      <right/>
      <top style="thin">
        <color rgb="FF000000"/>
      </top>
      <bottom/>
      <diagonal/>
    </border>
    <border>
      <left/>
      <right/>
      <top/>
      <bottom style="thin">
        <color indexed="64"/>
      </bottom>
      <diagonal/>
    </border>
    <border>
      <left/>
      <right/>
      <top/>
      <bottom style="thin">
        <color rgb="FF000000"/>
      </bottom>
      <diagonal/>
    </border>
    <border>
      <left/>
      <right style="thin">
        <color indexed="64"/>
      </right>
      <top/>
      <bottom/>
      <diagonal/>
    </border>
    <border>
      <left/>
      <right/>
      <top style="medium">
        <color auto="1"/>
      </top>
      <bottom style="thin">
        <color rgb="FF000000"/>
      </bottom>
      <diagonal/>
    </border>
    <border>
      <left/>
      <right/>
      <top style="medium">
        <color auto="1"/>
      </top>
      <bottom style="thin">
        <color indexed="64"/>
      </bottom>
      <diagonal/>
    </border>
    <border>
      <left/>
      <right/>
      <top style="thin">
        <color rgb="FF000000"/>
      </top>
      <bottom style="medium">
        <color rgb="FF000000"/>
      </bottom>
      <diagonal/>
    </border>
    <border>
      <left/>
      <right/>
      <top style="medium">
        <color rgb="FF000000"/>
      </top>
      <bottom style="medium">
        <color rgb="FF000000"/>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right/>
      <top style="thin">
        <color auto="1"/>
      </top>
      <bottom style="thin">
        <color rgb="FF000000"/>
      </bottom>
      <diagonal/>
    </border>
    <border>
      <left/>
      <right/>
      <top/>
      <bottom style="medium">
        <color rgb="FF000000"/>
      </bottom>
      <diagonal/>
    </border>
    <border>
      <left/>
      <right/>
      <top style="thin">
        <color auto="1"/>
      </top>
      <bottom style="medium">
        <color auto="1"/>
      </bottom>
      <diagonal/>
    </border>
    <border>
      <left/>
      <right/>
      <top style="thin">
        <color rgb="FF000000"/>
      </top>
      <bottom style="thin">
        <color rgb="FF000000"/>
      </bottom>
      <diagonal/>
    </border>
    <border>
      <left style="medium">
        <color indexed="64"/>
      </left>
      <right/>
      <top/>
      <bottom/>
      <diagonal/>
    </border>
    <border>
      <left/>
      <right/>
      <top style="medium">
        <color rgb="FF000000"/>
      </top>
      <bottom style="thin">
        <color rgb="FF000000"/>
      </bottom>
      <diagonal/>
    </border>
    <border>
      <left style="thin">
        <color rgb="FFC1C1C1"/>
      </left>
      <right style="thin">
        <color rgb="FFC1C1C1"/>
      </right>
      <top style="medium">
        <color rgb="FF000000"/>
      </top>
      <bottom style="thin">
        <color rgb="FFC1C1C1"/>
      </bottom>
      <diagonal/>
    </border>
    <border>
      <left style="thin">
        <color rgb="FFC1C1C1"/>
      </left>
      <right style="medium">
        <color rgb="FF000000"/>
      </right>
      <top style="medium">
        <color rgb="FF000000"/>
      </top>
      <bottom style="thin">
        <color rgb="FFC1C1C1"/>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right/>
      <top/>
      <bottom style="dotted">
        <color indexed="64"/>
      </bottom>
      <diagonal/>
    </border>
    <border>
      <left style="medium">
        <color indexed="64"/>
      </left>
      <right style="medium">
        <color indexed="64"/>
      </right>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right/>
      <top style="dotted">
        <color indexed="64"/>
      </top>
      <bottom/>
      <diagonal/>
    </border>
    <border>
      <left style="medium">
        <color indexed="64"/>
      </left>
      <right style="medium">
        <color indexed="64"/>
      </right>
      <top style="dotted">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right style="medium">
        <color indexed="64"/>
      </right>
      <top style="hair">
        <color indexed="64"/>
      </top>
      <bottom/>
      <diagonal/>
    </border>
    <border>
      <left/>
      <right/>
      <top style="hair">
        <color indexed="64"/>
      </top>
      <bottom/>
      <diagonal/>
    </border>
    <border>
      <left style="medium">
        <color indexed="64"/>
      </left>
      <right/>
      <top style="hair">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rgb="FF000000"/>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theme="0"/>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medium">
        <color rgb="FF000000"/>
      </left>
      <right style="thin">
        <color rgb="FF000000"/>
      </right>
      <top style="thin">
        <color rgb="FF000000"/>
      </top>
      <bottom style="thin">
        <color rgb="FF000000"/>
      </bottom>
      <diagonal/>
    </border>
  </borders>
  <cellStyleXfs count="22">
    <xf numFmtId="0" fontId="0" fillId="0" borderId="0"/>
    <xf numFmtId="9" fontId="1" fillId="0" borderId="0" applyFont="0" applyFill="0" applyBorder="0" applyAlignment="0" applyProtection="0"/>
    <xf numFmtId="0" fontId="3" fillId="0" borderId="0"/>
    <xf numFmtId="3"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52" fillId="0" borderId="0"/>
    <xf numFmtId="0" fontId="52" fillId="0" borderId="0"/>
    <xf numFmtId="0" fontId="52" fillId="0" borderId="0"/>
    <xf numFmtId="43" fontId="1" fillId="0" borderId="0" applyFont="0" applyFill="0" applyBorder="0" applyAlignment="0" applyProtection="0"/>
    <xf numFmtId="44" fontId="1" fillId="0" borderId="0" applyFont="0" applyFill="0" applyBorder="0" applyAlignment="0" applyProtection="0"/>
    <xf numFmtId="0" fontId="84" fillId="0" borderId="0"/>
  </cellStyleXfs>
  <cellXfs count="1761">
    <xf numFmtId="0" fontId="0" fillId="0" borderId="0" xfId="0"/>
    <xf numFmtId="0" fontId="2" fillId="0" borderId="0" xfId="0" applyFont="1" applyAlignment="1">
      <alignment horizontal="center"/>
    </xf>
    <xf numFmtId="0" fontId="3" fillId="0" borderId="0" xfId="2" applyFont="1"/>
    <xf numFmtId="0" fontId="4" fillId="0" borderId="0" xfId="0" applyFont="1" applyAlignment="1">
      <alignment horizontal="center"/>
    </xf>
    <xf numFmtId="0" fontId="5" fillId="0" borderId="0" xfId="2" applyFont="1" applyAlignment="1">
      <alignment horizontal="left"/>
    </xf>
    <xf numFmtId="0" fontId="6" fillId="0" borderId="0" xfId="2" applyFont="1" applyAlignment="1">
      <alignment horizontal="left"/>
    </xf>
    <xf numFmtId="0" fontId="7" fillId="0" borderId="0" xfId="0" applyFont="1" applyFill="1"/>
    <xf numFmtId="0" fontId="8" fillId="0" borderId="0" xfId="2" applyFont="1"/>
    <xf numFmtId="0" fontId="7" fillId="0" borderId="0" xfId="2" applyFont="1"/>
    <xf numFmtId="0" fontId="7" fillId="0" borderId="0" xfId="2" applyFont="1" applyAlignment="1">
      <alignment horizontal="center"/>
    </xf>
    <xf numFmtId="3" fontId="9" fillId="0" borderId="0" xfId="3" applyFont="1" applyBorder="1" applyAlignment="1">
      <alignment horizontal="left"/>
    </xf>
    <xf numFmtId="3" fontId="10" fillId="0" borderId="0" xfId="3" applyFont="1" applyBorder="1" applyAlignment="1">
      <alignment horizontal="left" wrapText="1" indent="1"/>
    </xf>
    <xf numFmtId="3" fontId="10" fillId="0" borderId="0" xfId="3" applyFont="1" applyBorder="1"/>
    <xf numFmtId="3" fontId="10" fillId="0" borderId="1" xfId="3" applyFont="1" applyBorder="1" applyAlignment="1">
      <alignment wrapText="1"/>
    </xf>
    <xf numFmtId="3" fontId="10" fillId="0" borderId="1" xfId="3" applyFont="1" applyBorder="1" applyAlignment="1">
      <alignment horizontal="center" vertical="center" wrapText="1"/>
    </xf>
    <xf numFmtId="3" fontId="10" fillId="0" borderId="1" xfId="3" applyFont="1" applyBorder="1" applyAlignment="1">
      <alignment horizontal="center" wrapText="1"/>
    </xf>
    <xf numFmtId="3" fontId="11" fillId="0" borderId="1" xfId="3" applyFont="1" applyBorder="1" applyAlignment="1">
      <alignment horizontal="center" wrapText="1"/>
    </xf>
    <xf numFmtId="3" fontId="12" fillId="0" borderId="2" xfId="3" applyFont="1" applyBorder="1" applyAlignment="1">
      <alignment horizontal="center" wrapText="1"/>
    </xf>
    <xf numFmtId="3" fontId="12" fillId="0" borderId="3" xfId="3" applyFont="1" applyBorder="1" applyAlignment="1">
      <alignment horizontal="center" wrapText="1"/>
    </xf>
    <xf numFmtId="3" fontId="10" fillId="0" borderId="0" xfId="3" applyFont="1" applyBorder="1" applyAlignment="1">
      <alignment horizontal="center"/>
    </xf>
    <xf numFmtId="3" fontId="12" fillId="0" borderId="4" xfId="3" applyFont="1" applyBorder="1" applyAlignment="1">
      <alignment vertical="top" wrapText="1"/>
    </xf>
    <xf numFmtId="3" fontId="10" fillId="0" borderId="4" xfId="3" applyFont="1" applyBorder="1" applyAlignment="1">
      <alignment vertical="top" wrapText="1"/>
    </xf>
    <xf numFmtId="3" fontId="10" fillId="0" borderId="5" xfId="3" applyFont="1" applyBorder="1" applyAlignment="1">
      <alignment vertical="center" wrapText="1"/>
    </xf>
    <xf numFmtId="3" fontId="10" fillId="0" borderId="4" xfId="3" applyFont="1" applyBorder="1" applyAlignment="1">
      <alignment vertical="center" wrapText="1"/>
    </xf>
    <xf numFmtId="3" fontId="10" fillId="0" borderId="6" xfId="3" applyFont="1" applyBorder="1" applyAlignment="1">
      <alignment vertical="top" wrapText="1"/>
    </xf>
    <xf numFmtId="3" fontId="10" fillId="0" borderId="7" xfId="3" applyFont="1" applyBorder="1" applyAlignment="1">
      <alignment vertical="top" wrapText="1"/>
    </xf>
    <xf numFmtId="3" fontId="10" fillId="0" borderId="6" xfId="3" applyFont="1" applyBorder="1" applyAlignment="1">
      <alignment vertical="center" wrapText="1"/>
    </xf>
    <xf numFmtId="3" fontId="10" fillId="0" borderId="7" xfId="3" applyFont="1" applyBorder="1" applyAlignment="1">
      <alignment vertical="center" wrapText="1"/>
    </xf>
    <xf numFmtId="3" fontId="10" fillId="0" borderId="8" xfId="3" applyFont="1" applyBorder="1" applyAlignment="1">
      <alignment vertical="top" wrapText="1"/>
    </xf>
    <xf numFmtId="3" fontId="10" fillId="0" borderId="9" xfId="3" applyFont="1" applyBorder="1" applyAlignment="1">
      <alignment vertical="top" wrapText="1"/>
    </xf>
    <xf numFmtId="3" fontId="10" fillId="0" borderId="9" xfId="3" applyFont="1" applyBorder="1" applyAlignment="1">
      <alignment vertical="center" wrapText="1"/>
    </xf>
    <xf numFmtId="3" fontId="10" fillId="0" borderId="10" xfId="3" applyFont="1" applyBorder="1" applyAlignment="1">
      <alignment vertical="center" wrapText="1"/>
    </xf>
    <xf numFmtId="3" fontId="12" fillId="0" borderId="11" xfId="3" applyFont="1" applyBorder="1" applyAlignment="1">
      <alignment vertical="top" wrapText="1"/>
    </xf>
    <xf numFmtId="3" fontId="10" fillId="0" borderId="11" xfId="3" applyFont="1" applyBorder="1" applyAlignment="1">
      <alignment vertical="center" wrapText="1"/>
    </xf>
    <xf numFmtId="3" fontId="10" fillId="0" borderId="6" xfId="3" applyFont="1" applyBorder="1" applyAlignment="1">
      <alignment horizontal="left" vertical="center" wrapText="1"/>
    </xf>
    <xf numFmtId="3" fontId="10" fillId="0" borderId="6" xfId="3" applyFont="1" applyBorder="1" applyAlignment="1">
      <alignment horizontal="center" vertical="center" wrapText="1"/>
    </xf>
    <xf numFmtId="3" fontId="10" fillId="0" borderId="6" xfId="3" applyFont="1" applyBorder="1" applyAlignment="1">
      <alignment horizontal="center" vertical="top" wrapText="1"/>
    </xf>
    <xf numFmtId="3" fontId="10" fillId="0" borderId="7" xfId="3" applyFont="1" applyBorder="1" applyAlignment="1">
      <alignment horizontal="center" vertical="top" wrapText="1"/>
    </xf>
    <xf numFmtId="3" fontId="10" fillId="0" borderId="7" xfId="3" applyFont="1" applyBorder="1" applyAlignment="1">
      <alignment horizontal="left" vertical="top" wrapText="1"/>
    </xf>
    <xf numFmtId="3" fontId="14" fillId="0" borderId="6" xfId="3" applyFont="1" applyBorder="1" applyAlignment="1">
      <alignment horizontal="right" vertical="center" wrapText="1"/>
    </xf>
    <xf numFmtId="3" fontId="14" fillId="0" borderId="7" xfId="3" applyFont="1" applyBorder="1" applyAlignment="1">
      <alignment horizontal="right" vertical="center" wrapText="1"/>
    </xf>
    <xf numFmtId="3" fontId="14" fillId="0" borderId="0" xfId="3" applyFont="1" applyBorder="1" applyAlignment="1">
      <alignment horizontal="right"/>
    </xf>
    <xf numFmtId="3" fontId="10" fillId="0" borderId="7" xfId="3" applyFont="1" applyBorder="1" applyAlignment="1">
      <alignment horizontal="center" vertical="center" wrapText="1"/>
    </xf>
    <xf numFmtId="3" fontId="10" fillId="0" borderId="7" xfId="3" applyFont="1" applyBorder="1" applyAlignment="1">
      <alignment horizontal="left" vertical="center" wrapText="1"/>
    </xf>
    <xf numFmtId="3" fontId="10" fillId="0" borderId="12" xfId="3" applyFont="1" applyBorder="1" applyAlignment="1">
      <alignment vertical="top" wrapText="1"/>
    </xf>
    <xf numFmtId="3" fontId="10" fillId="0" borderId="13" xfId="3" applyFont="1" applyBorder="1" applyAlignment="1">
      <alignment vertical="top" wrapText="1"/>
    </xf>
    <xf numFmtId="3" fontId="10" fillId="0" borderId="13" xfId="3" applyFont="1" applyBorder="1" applyAlignment="1">
      <alignment vertical="center" wrapText="1"/>
    </xf>
    <xf numFmtId="3" fontId="10" fillId="0" borderId="8" xfId="3" applyFont="1" applyBorder="1" applyAlignment="1">
      <alignment vertical="center" wrapText="1"/>
    </xf>
    <xf numFmtId="3" fontId="12" fillId="0" borderId="3" xfId="3" applyFont="1" applyBorder="1" applyAlignment="1">
      <alignment horizontal="left" vertical="center" wrapText="1"/>
    </xf>
    <xf numFmtId="3" fontId="10" fillId="0" borderId="4" xfId="3" applyFont="1" applyBorder="1" applyAlignment="1">
      <alignment horizontal="left" vertical="center" wrapText="1"/>
    </xf>
    <xf numFmtId="3" fontId="10" fillId="0" borderId="12" xfId="3" applyFont="1" applyBorder="1" applyAlignment="1">
      <alignment vertical="center" wrapText="1"/>
    </xf>
    <xf numFmtId="3" fontId="10" fillId="0" borderId="12" xfId="3" applyFont="1" applyBorder="1" applyAlignment="1">
      <alignment horizontal="left" vertical="center" wrapText="1"/>
    </xf>
    <xf numFmtId="3" fontId="10" fillId="0" borderId="10" xfId="3" applyFont="1" applyBorder="1" applyAlignment="1">
      <alignment horizontal="left" vertical="center" wrapText="1"/>
    </xf>
    <xf numFmtId="3" fontId="15" fillId="0" borderId="0" xfId="3" applyFont="1" applyBorder="1"/>
    <xf numFmtId="3" fontId="15" fillId="0" borderId="0" xfId="3" applyFont="1" applyBorder="1" applyAlignment="1">
      <alignment horizontal="left" vertical="top"/>
    </xf>
    <xf numFmtId="3" fontId="15" fillId="0" borderId="14" xfId="3" applyFont="1" applyBorder="1" applyAlignment="1">
      <alignment vertical="top" wrapText="1"/>
    </xf>
    <xf numFmtId="3" fontId="15" fillId="0" borderId="0" xfId="3" applyFont="1" applyBorder="1" applyAlignment="1">
      <alignment vertical="top" wrapText="1"/>
    </xf>
    <xf numFmtId="3" fontId="15" fillId="0" borderId="0" xfId="3" applyFont="1" applyBorder="1" applyAlignment="1">
      <alignment horizontal="left" vertical="top" wrapText="1"/>
    </xf>
    <xf numFmtId="3" fontId="10" fillId="0" borderId="0" xfId="3" applyFont="1" applyBorder="1" applyAlignment="1">
      <alignment wrapText="1"/>
    </xf>
    <xf numFmtId="3" fontId="10" fillId="0" borderId="0" xfId="3" applyFont="1" applyBorder="1" applyAlignment="1">
      <alignment vertical="top" wrapText="1"/>
    </xf>
    <xf numFmtId="3" fontId="10" fillId="0" borderId="0" xfId="3" applyFont="1" applyBorder="1" applyAlignment="1">
      <alignment horizontal="left" vertical="top" wrapText="1" indent="1"/>
    </xf>
    <xf numFmtId="3" fontId="10" fillId="0" borderId="0" xfId="3" applyFont="1" applyBorder="1" applyAlignment="1">
      <alignment horizontal="left" vertical="top" indent="1"/>
    </xf>
    <xf numFmtId="3" fontId="10" fillId="0" borderId="0" xfId="3" applyFont="1" applyBorder="1" applyAlignment="1">
      <alignment horizontal="left" indent="1"/>
    </xf>
    <xf numFmtId="3" fontId="14" fillId="0" borderId="0" xfId="3" applyFont="1" applyBorder="1" applyAlignment="1">
      <alignment vertical="top" wrapText="1"/>
    </xf>
    <xf numFmtId="0" fontId="2" fillId="2" borderId="0" xfId="4" applyFont="1" applyFill="1" applyBorder="1"/>
    <xf numFmtId="0" fontId="3" fillId="2" borderId="0" xfId="4" applyFont="1" applyFill="1"/>
    <xf numFmtId="0" fontId="3" fillId="0" borderId="0" xfId="4" applyFont="1"/>
    <xf numFmtId="0" fontId="3" fillId="3" borderId="0" xfId="4" applyFont="1" applyFill="1"/>
    <xf numFmtId="0" fontId="7" fillId="3" borderId="0" xfId="4" applyFont="1" applyFill="1" applyBorder="1"/>
    <xf numFmtId="0" fontId="16" fillId="3" borderId="0" xfId="4" applyFont="1" applyFill="1"/>
    <xf numFmtId="0" fontId="17" fillId="3" borderId="15"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17" fillId="3" borderId="14"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3" borderId="14" xfId="0" applyFont="1" applyFill="1" applyBorder="1"/>
    <xf numFmtId="2" fontId="17" fillId="2" borderId="14" xfId="0" applyNumberFormat="1" applyFont="1" applyFill="1" applyBorder="1" applyAlignment="1">
      <alignment horizontal="right" indent="1"/>
    </xf>
    <xf numFmtId="164" fontId="17" fillId="3" borderId="14" xfId="0" applyNumberFormat="1" applyFont="1" applyFill="1" applyBorder="1" applyAlignment="1">
      <alignment horizontal="right" indent="1"/>
    </xf>
    <xf numFmtId="1" fontId="0" fillId="0" borderId="0" xfId="0" applyNumberFormat="1"/>
    <xf numFmtId="0" fontId="18" fillId="0" borderId="0" xfId="4" applyFont="1"/>
    <xf numFmtId="0" fontId="3" fillId="3" borderId="0" xfId="0" applyFont="1" applyFill="1" applyBorder="1"/>
    <xf numFmtId="2" fontId="3" fillId="2" borderId="0" xfId="0" applyNumberFormat="1" applyFont="1" applyFill="1" applyBorder="1" applyAlignment="1">
      <alignment horizontal="right" indent="1"/>
    </xf>
    <xf numFmtId="164" fontId="3" fillId="3" borderId="0" xfId="0" applyNumberFormat="1" applyFont="1" applyFill="1" applyBorder="1" applyAlignment="1">
      <alignment horizontal="right" indent="1"/>
    </xf>
    <xf numFmtId="0" fontId="17" fillId="3" borderId="0" xfId="0" applyFont="1" applyFill="1" applyBorder="1"/>
    <xf numFmtId="2" fontId="17" fillId="2" borderId="0" xfId="0" applyNumberFormat="1" applyFont="1" applyFill="1" applyBorder="1" applyAlignment="1">
      <alignment horizontal="right" indent="1"/>
    </xf>
    <xf numFmtId="164" fontId="17" fillId="3" borderId="0" xfId="0" applyNumberFormat="1" applyFont="1" applyFill="1" applyBorder="1" applyAlignment="1">
      <alignment horizontal="right" indent="1"/>
    </xf>
    <xf numFmtId="0" fontId="3" fillId="3" borderId="0" xfId="0" quotePrefix="1" applyFont="1" applyFill="1" applyBorder="1" applyAlignment="1">
      <alignment horizontal="left" indent="2"/>
    </xf>
    <xf numFmtId="0" fontId="20" fillId="3" borderId="0" xfId="0" applyFont="1" applyFill="1" applyBorder="1" applyAlignment="1">
      <alignment horizontal="left" indent="4"/>
    </xf>
    <xf numFmtId="2" fontId="20" fillId="2" borderId="0" xfId="0" applyNumberFormat="1" applyFont="1" applyFill="1" applyBorder="1" applyAlignment="1">
      <alignment horizontal="right" indent="1"/>
    </xf>
    <xf numFmtId="164" fontId="20" fillId="3" borderId="0" xfId="0" applyNumberFormat="1" applyFont="1" applyFill="1" applyBorder="1" applyAlignment="1">
      <alignment horizontal="right" indent="1"/>
    </xf>
    <xf numFmtId="0" fontId="16" fillId="0" borderId="0" xfId="4" applyFont="1"/>
    <xf numFmtId="0" fontId="3" fillId="3" borderId="16" xfId="0" applyFont="1" applyFill="1" applyBorder="1"/>
    <xf numFmtId="2" fontId="3" fillId="2" borderId="16" xfId="0" applyNumberFormat="1" applyFont="1" applyFill="1" applyBorder="1" applyAlignment="1">
      <alignment horizontal="right" indent="1"/>
    </xf>
    <xf numFmtId="164" fontId="3" fillId="3" borderId="16" xfId="0" applyNumberFormat="1" applyFont="1" applyFill="1" applyBorder="1" applyAlignment="1">
      <alignment horizontal="right" indent="1"/>
    </xf>
    <xf numFmtId="0" fontId="17" fillId="3" borderId="14"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15" xfId="0" applyFont="1" applyFill="1" applyBorder="1" applyAlignment="1">
      <alignment horizontal="left" vertical="top" wrapText="1"/>
    </xf>
    <xf numFmtId="0" fontId="3" fillId="3" borderId="0" xfId="0" applyFont="1" applyFill="1" applyBorder="1" applyAlignment="1">
      <alignment horizontal="left" vertical="top" wrapText="1"/>
    </xf>
    <xf numFmtId="0" fontId="3" fillId="3" borderId="17" xfId="0" applyFont="1" applyFill="1" applyBorder="1" applyAlignment="1">
      <alignment horizontal="left" vertical="top" wrapText="1"/>
    </xf>
    <xf numFmtId="0" fontId="17" fillId="3" borderId="17" xfId="0" applyFont="1" applyFill="1" applyBorder="1" applyAlignment="1">
      <alignment horizontal="left" vertical="top" wrapText="1"/>
    </xf>
    <xf numFmtId="165" fontId="17" fillId="2" borderId="16" xfId="0" applyNumberFormat="1" applyFont="1" applyFill="1" applyBorder="1" applyAlignment="1">
      <alignment horizontal="right" indent="1"/>
    </xf>
    <xf numFmtId="164" fontId="17" fillId="3" borderId="16" xfId="0" applyNumberFormat="1" applyFont="1" applyFill="1" applyBorder="1" applyAlignment="1">
      <alignment horizontal="right" indent="1"/>
    </xf>
    <xf numFmtId="0" fontId="3" fillId="3" borderId="15" xfId="0" applyFont="1" applyFill="1" applyBorder="1" applyAlignment="1">
      <alignment horizontal="left" vertical="top" wrapText="1"/>
    </xf>
    <xf numFmtId="2" fontId="3" fillId="2" borderId="14" xfId="0" applyNumberFormat="1" applyFont="1" applyFill="1" applyBorder="1" applyAlignment="1">
      <alignment horizontal="right" indent="1"/>
    </xf>
    <xf numFmtId="164" fontId="3" fillId="3" borderId="14" xfId="0" applyNumberFormat="1" applyFont="1" applyFill="1" applyBorder="1" applyAlignment="1">
      <alignment horizontal="right" indent="1"/>
    </xf>
    <xf numFmtId="165" fontId="3" fillId="2" borderId="0" xfId="0" applyNumberFormat="1" applyFont="1" applyFill="1" applyBorder="1" applyAlignment="1">
      <alignment horizontal="right" indent="1"/>
    </xf>
    <xf numFmtId="0" fontId="21" fillId="3" borderId="16" xfId="0" applyFont="1" applyFill="1" applyBorder="1" applyAlignment="1">
      <alignment horizontal="left" vertical="top" wrapText="1"/>
    </xf>
    <xf numFmtId="165" fontId="21" fillId="2" borderId="16" xfId="0" applyNumberFormat="1" applyFont="1" applyFill="1" applyBorder="1" applyAlignment="1">
      <alignment horizontal="right" indent="1"/>
    </xf>
    <xf numFmtId="164" fontId="21" fillId="3" borderId="16" xfId="0" applyNumberFormat="1" applyFont="1" applyFill="1" applyBorder="1" applyAlignment="1">
      <alignment horizontal="right" indent="1"/>
    </xf>
    <xf numFmtId="0" fontId="18" fillId="3" borderId="3" xfId="0" applyFont="1" applyFill="1" applyBorder="1" applyAlignment="1">
      <alignment horizontal="left" vertical="center" wrapText="1"/>
    </xf>
    <xf numFmtId="2" fontId="18" fillId="2" borderId="16" xfId="0" applyNumberFormat="1" applyFont="1" applyFill="1" applyBorder="1" applyAlignment="1">
      <alignment horizontal="right" vertical="center" indent="1"/>
    </xf>
    <xf numFmtId="164" fontId="18" fillId="3" borderId="16" xfId="0" applyNumberFormat="1" applyFont="1" applyFill="1" applyBorder="1" applyAlignment="1">
      <alignment horizontal="right" vertical="center" indent="1"/>
    </xf>
    <xf numFmtId="2" fontId="3" fillId="3" borderId="14" xfId="0" applyNumberFormat="1" applyFont="1" applyFill="1" applyBorder="1" applyAlignment="1">
      <alignment horizontal="right" indent="1"/>
    </xf>
    <xf numFmtId="166" fontId="3" fillId="2" borderId="0" xfId="1" applyNumberFormat="1" applyFont="1" applyFill="1" applyBorder="1" applyAlignment="1">
      <alignment horizontal="right" indent="1"/>
    </xf>
    <xf numFmtId="167" fontId="3" fillId="3" borderId="0" xfId="1" applyNumberFormat="1" applyFont="1" applyFill="1" applyBorder="1" applyAlignment="1">
      <alignment horizontal="right" indent="1"/>
    </xf>
    <xf numFmtId="0" fontId="3" fillId="3" borderId="16" xfId="0" applyFont="1" applyFill="1" applyBorder="1" applyAlignment="1">
      <alignment horizontal="left" vertical="top" wrapText="1"/>
    </xf>
    <xf numFmtId="168" fontId="0" fillId="2" borderId="16" xfId="0" applyNumberFormat="1" applyFill="1" applyBorder="1" applyAlignment="1">
      <alignment horizontal="right" indent="1"/>
    </xf>
    <xf numFmtId="169" fontId="0" fillId="3" borderId="16" xfId="0" applyNumberFormat="1" applyFill="1" applyBorder="1" applyAlignment="1">
      <alignment horizontal="right" indent="1"/>
    </xf>
    <xf numFmtId="0" fontId="22" fillId="3" borderId="0" xfId="5" applyFont="1" applyFill="1" applyAlignment="1">
      <alignment horizontal="left"/>
    </xf>
    <xf numFmtId="0" fontId="22" fillId="3" borderId="0" xfId="5" applyFont="1" applyFill="1" applyBorder="1"/>
    <xf numFmtId="0" fontId="2" fillId="2" borderId="0" xfId="2" applyFont="1" applyFill="1" applyBorder="1"/>
    <xf numFmtId="0" fontId="3" fillId="2" borderId="0" xfId="2" applyFont="1" applyFill="1"/>
    <xf numFmtId="0" fontId="3" fillId="0" borderId="0" xfId="2" applyFont="1" applyAlignment="1">
      <alignment vertical="center"/>
    </xf>
    <xf numFmtId="0" fontId="18" fillId="0" borderId="0" xfId="2" applyFont="1"/>
    <xf numFmtId="0" fontId="16" fillId="0" borderId="0" xfId="2" applyFont="1"/>
    <xf numFmtId="165" fontId="3" fillId="2" borderId="16" xfId="0" applyNumberFormat="1" applyFont="1" applyFill="1" applyBorder="1" applyAlignment="1">
      <alignment horizontal="right" indent="1"/>
    </xf>
    <xf numFmtId="0" fontId="21" fillId="3" borderId="0" xfId="0" applyFont="1" applyFill="1" applyBorder="1" applyAlignment="1">
      <alignment horizontal="left" vertical="top" wrapText="1"/>
    </xf>
    <xf numFmtId="0" fontId="18" fillId="3" borderId="3" xfId="0" applyFont="1" applyFill="1" applyBorder="1" applyAlignment="1">
      <alignment horizontal="left" vertical="top" wrapText="1"/>
    </xf>
    <xf numFmtId="0" fontId="3" fillId="3" borderId="0" xfId="2" applyFont="1" applyFill="1"/>
    <xf numFmtId="0" fontId="23" fillId="0" borderId="0" xfId="5" applyFont="1" applyAlignment="1">
      <alignment horizontal="left"/>
    </xf>
    <xf numFmtId="171" fontId="17" fillId="3" borderId="14" xfId="0" applyNumberFormat="1" applyFont="1" applyFill="1" applyBorder="1" applyAlignment="1">
      <alignment horizontal="right" indent="1"/>
    </xf>
    <xf numFmtId="171" fontId="3" fillId="3" borderId="0" xfId="0" applyNumberFormat="1" applyFont="1" applyFill="1" applyBorder="1" applyAlignment="1">
      <alignment horizontal="right" indent="1"/>
    </xf>
    <xf numFmtId="171" fontId="17" fillId="3" borderId="0" xfId="0" applyNumberFormat="1" applyFont="1" applyFill="1" applyBorder="1" applyAlignment="1">
      <alignment horizontal="right" indent="1"/>
    </xf>
    <xf numFmtId="171" fontId="3" fillId="3" borderId="16" xfId="0" applyNumberFormat="1" applyFont="1" applyFill="1" applyBorder="1" applyAlignment="1">
      <alignment horizontal="right" indent="1"/>
    </xf>
    <xf numFmtId="171" fontId="17" fillId="3" borderId="16" xfId="0" applyNumberFormat="1" applyFont="1" applyFill="1" applyBorder="1" applyAlignment="1">
      <alignment horizontal="right" indent="1"/>
    </xf>
    <xf numFmtId="171" fontId="3" fillId="3" borderId="14" xfId="0" applyNumberFormat="1" applyFont="1" applyFill="1" applyBorder="1" applyAlignment="1">
      <alignment horizontal="right" indent="1"/>
    </xf>
    <xf numFmtId="171" fontId="21" fillId="3" borderId="16" xfId="0" applyNumberFormat="1" applyFont="1" applyFill="1" applyBorder="1" applyAlignment="1">
      <alignment horizontal="right" indent="1"/>
    </xf>
    <xf numFmtId="171" fontId="18" fillId="3" borderId="16" xfId="0" applyNumberFormat="1" applyFont="1" applyFill="1" applyBorder="1" applyAlignment="1">
      <alignment horizontal="right" vertical="center" indent="1"/>
    </xf>
    <xf numFmtId="0" fontId="2" fillId="2" borderId="0" xfId="6" applyFont="1" applyFill="1" applyBorder="1"/>
    <xf numFmtId="0" fontId="3" fillId="2" borderId="0" xfId="7" applyFont="1" applyFill="1"/>
    <xf numFmtId="0" fontId="3" fillId="3" borderId="0" xfId="7" applyFont="1" applyFill="1"/>
    <xf numFmtId="0" fontId="3" fillId="3" borderId="0" xfId="2" applyFont="1" applyFill="1" applyBorder="1"/>
    <xf numFmtId="0" fontId="7" fillId="3" borderId="0" xfId="6" applyFont="1" applyFill="1" applyBorder="1"/>
    <xf numFmtId="2" fontId="18" fillId="0" borderId="0" xfId="2" applyNumberFormat="1" applyFont="1"/>
    <xf numFmtId="2" fontId="3" fillId="0" borderId="0" xfId="2" applyNumberFormat="1" applyFont="1"/>
    <xf numFmtId="2" fontId="16" fillId="0" borderId="0" xfId="2" applyNumberFormat="1" applyFont="1"/>
    <xf numFmtId="2" fontId="3" fillId="3" borderId="14" xfId="0" applyNumberFormat="1" applyFont="1" applyFill="1" applyBorder="1"/>
    <xf numFmtId="2" fontId="3" fillId="2" borderId="14" xfId="0" applyNumberFormat="1" applyFont="1" applyFill="1" applyBorder="1"/>
    <xf numFmtId="166" fontId="0" fillId="2" borderId="0" xfId="1" applyNumberFormat="1" applyFont="1" applyFill="1" applyBorder="1" applyAlignment="1">
      <alignment horizontal="right" indent="1"/>
    </xf>
    <xf numFmtId="167" fontId="3" fillId="3" borderId="0" xfId="8" applyNumberFormat="1" applyFont="1" applyFill="1" applyBorder="1" applyAlignment="1">
      <alignment horizontal="right" indent="1"/>
    </xf>
    <xf numFmtId="166" fontId="3" fillId="2" borderId="0" xfId="8" applyNumberFormat="1" applyFont="1" applyFill="1" applyBorder="1" applyAlignment="1">
      <alignment horizontal="right" indent="1"/>
    </xf>
    <xf numFmtId="169" fontId="21" fillId="3" borderId="16" xfId="0" applyNumberFormat="1" applyFont="1" applyFill="1" applyBorder="1" applyAlignment="1">
      <alignment horizontal="right" indent="1"/>
    </xf>
    <xf numFmtId="168" fontId="21" fillId="2" borderId="16" xfId="0" applyNumberFormat="1" applyFont="1" applyFill="1" applyBorder="1" applyAlignment="1">
      <alignment horizontal="right" indent="1"/>
    </xf>
    <xf numFmtId="0" fontId="22" fillId="3" borderId="0" xfId="2" applyFont="1" applyFill="1" applyBorder="1"/>
    <xf numFmtId="0" fontId="16" fillId="0" borderId="0" xfId="7" applyFont="1"/>
    <xf numFmtId="0" fontId="3" fillId="0" borderId="0" xfId="2" applyFont="1" applyBorder="1"/>
    <xf numFmtId="0" fontId="3" fillId="0" borderId="0" xfId="7" applyFont="1"/>
    <xf numFmtId="0" fontId="26" fillId="0" borderId="0" xfId="2" applyFont="1"/>
    <xf numFmtId="0" fontId="26" fillId="0" borderId="0" xfId="2" applyFont="1" applyAlignment="1">
      <alignment vertical="center"/>
    </xf>
    <xf numFmtId="167" fontId="7" fillId="3" borderId="18" xfId="8" applyNumberFormat="1" applyFont="1" applyFill="1" applyBorder="1"/>
    <xf numFmtId="167" fontId="16" fillId="3" borderId="0" xfId="8" applyNumberFormat="1" applyFont="1" applyFill="1" applyBorder="1"/>
    <xf numFmtId="0" fontId="3" fillId="3" borderId="0" xfId="4" applyFont="1" applyFill="1" applyBorder="1"/>
    <xf numFmtId="165" fontId="18" fillId="2" borderId="16" xfId="0" applyNumberFormat="1" applyFont="1" applyFill="1" applyBorder="1" applyAlignment="1">
      <alignment horizontal="right" indent="1"/>
    </xf>
    <xf numFmtId="171" fontId="18" fillId="3" borderId="16" xfId="0" applyNumberFormat="1" applyFont="1" applyFill="1" applyBorder="1" applyAlignment="1">
      <alignment horizontal="right" indent="1"/>
    </xf>
    <xf numFmtId="2" fontId="18" fillId="2" borderId="16" xfId="0" applyNumberFormat="1" applyFont="1" applyFill="1" applyBorder="1" applyAlignment="1">
      <alignment horizontal="right" indent="1"/>
    </xf>
    <xf numFmtId="166" fontId="0" fillId="2" borderId="0" xfId="8" applyNumberFormat="1" applyFont="1" applyFill="1" applyBorder="1" applyAlignment="1">
      <alignment horizontal="right" indent="1"/>
    </xf>
    <xf numFmtId="0" fontId="3" fillId="0" borderId="0" xfId="5" applyFont="1"/>
    <xf numFmtId="169" fontId="3" fillId="3" borderId="16" xfId="0" applyNumberFormat="1" applyFont="1" applyFill="1" applyBorder="1" applyAlignment="1">
      <alignment horizontal="right" indent="1"/>
    </xf>
    <xf numFmtId="168" fontId="3" fillId="2" borderId="16" xfId="0" applyNumberFormat="1" applyFont="1" applyFill="1" applyBorder="1" applyAlignment="1">
      <alignment horizontal="right" indent="1"/>
    </xf>
    <xf numFmtId="0" fontId="22" fillId="3" borderId="0" xfId="4" applyFont="1" applyFill="1"/>
    <xf numFmtId="0" fontId="22" fillId="3" borderId="0" xfId="7" applyFont="1" applyFill="1" applyBorder="1"/>
    <xf numFmtId="0" fontId="26" fillId="2" borderId="0" xfId="2" applyFont="1" applyFill="1"/>
    <xf numFmtId="0" fontId="28" fillId="3" borderId="0" xfId="2" applyFont="1" applyFill="1"/>
    <xf numFmtId="0" fontId="26" fillId="3" borderId="0" xfId="2" applyFont="1" applyFill="1"/>
    <xf numFmtId="0" fontId="0" fillId="3" borderId="0" xfId="0" applyFill="1"/>
    <xf numFmtId="0" fontId="7" fillId="3" borderId="0" xfId="2" applyFont="1" applyFill="1" applyBorder="1"/>
    <xf numFmtId="0" fontId="26" fillId="3" borderId="0" xfId="4" applyFont="1" applyFill="1"/>
    <xf numFmtId="0" fontId="18" fillId="2" borderId="14" xfId="0" applyFont="1" applyFill="1" applyBorder="1" applyAlignment="1">
      <alignment horizontal="center" vertical="center" wrapText="1"/>
    </xf>
    <xf numFmtId="0" fontId="18" fillId="3" borderId="14" xfId="0" applyFont="1" applyFill="1" applyBorder="1"/>
    <xf numFmtId="2" fontId="18" fillId="2" borderId="14" xfId="0" applyNumberFormat="1" applyFont="1" applyFill="1" applyBorder="1" applyAlignment="1">
      <alignment horizontal="right" indent="1"/>
    </xf>
    <xf numFmtId="164" fontId="18" fillId="3" borderId="14" xfId="0" applyNumberFormat="1" applyFont="1" applyFill="1" applyBorder="1" applyAlignment="1">
      <alignment horizontal="right" indent="1"/>
    </xf>
    <xf numFmtId="0" fontId="18" fillId="3" borderId="0" xfId="0" applyFont="1" applyFill="1" applyBorder="1"/>
    <xf numFmtId="2" fontId="18" fillId="2" borderId="0" xfId="0" applyNumberFormat="1" applyFont="1" applyFill="1" applyBorder="1" applyAlignment="1">
      <alignment horizontal="right" indent="1"/>
    </xf>
    <xf numFmtId="164" fontId="18" fillId="3" borderId="0" xfId="0" applyNumberFormat="1" applyFont="1" applyFill="1" applyBorder="1" applyAlignment="1">
      <alignment horizontal="right" indent="1"/>
    </xf>
    <xf numFmtId="0" fontId="3" fillId="3" borderId="0" xfId="0" applyFont="1" applyFill="1" applyBorder="1" applyAlignment="1">
      <alignment horizontal="left"/>
    </xf>
    <xf numFmtId="0" fontId="16" fillId="3" borderId="0" xfId="0" applyFont="1" applyFill="1" applyBorder="1" applyAlignment="1">
      <alignment horizontal="left" indent="4"/>
    </xf>
    <xf numFmtId="2" fontId="16" fillId="2" borderId="0" xfId="0" applyNumberFormat="1" applyFont="1" applyFill="1" applyBorder="1" applyAlignment="1">
      <alignment horizontal="right" indent="1"/>
    </xf>
    <xf numFmtId="164" fontId="16" fillId="3" borderId="0" xfId="0" applyNumberFormat="1" applyFont="1" applyFill="1" applyBorder="1" applyAlignment="1">
      <alignment horizontal="right" indent="1"/>
    </xf>
    <xf numFmtId="0" fontId="3" fillId="3" borderId="0" xfId="0" applyFont="1" applyFill="1" applyBorder="1" applyAlignment="1">
      <alignment horizontal="left" wrapText="1"/>
    </xf>
    <xf numFmtId="2" fontId="3" fillId="2" borderId="0" xfId="0" applyNumberFormat="1" applyFont="1" applyFill="1" applyBorder="1" applyAlignment="1">
      <alignment horizontal="right" vertical="center" indent="1"/>
    </xf>
    <xf numFmtId="164" fontId="3" fillId="3" borderId="0" xfId="0" applyNumberFormat="1" applyFont="1" applyFill="1" applyBorder="1" applyAlignment="1">
      <alignment horizontal="right" vertical="center" indent="1"/>
    </xf>
    <xf numFmtId="0" fontId="18" fillId="3" borderId="14" xfId="0" applyFont="1" applyFill="1" applyBorder="1" applyAlignment="1">
      <alignment horizontal="left" vertical="top" wrapText="1"/>
    </xf>
    <xf numFmtId="0" fontId="18" fillId="3" borderId="16" xfId="0" applyFont="1" applyFill="1" applyBorder="1" applyAlignment="1">
      <alignment horizontal="left" vertical="top" wrapText="1"/>
    </xf>
    <xf numFmtId="164" fontId="18" fillId="3" borderId="16" xfId="0" applyNumberFormat="1" applyFont="1" applyFill="1" applyBorder="1" applyAlignment="1">
      <alignment horizontal="right" indent="1"/>
    </xf>
    <xf numFmtId="0" fontId="18" fillId="3" borderId="0" xfId="0" applyFont="1" applyFill="1" applyBorder="1" applyAlignment="1">
      <alignment horizontal="left" vertical="top" wrapText="1"/>
    </xf>
    <xf numFmtId="0" fontId="3" fillId="3" borderId="14" xfId="0" applyFont="1" applyFill="1" applyBorder="1" applyAlignment="1">
      <alignment horizontal="left" vertical="top" wrapText="1"/>
    </xf>
    <xf numFmtId="0" fontId="23" fillId="0" borderId="0" xfId="2" applyFont="1" applyAlignment="1"/>
    <xf numFmtId="164" fontId="3" fillId="3" borderId="0" xfId="0" quotePrefix="1" applyNumberFormat="1" applyFont="1" applyFill="1" applyBorder="1" applyAlignment="1">
      <alignment horizontal="right" indent="1"/>
    </xf>
    <xf numFmtId="0" fontId="3" fillId="3" borderId="0" xfId="0" applyFont="1" applyFill="1" applyBorder="1" applyAlignment="1"/>
    <xf numFmtId="0" fontId="3" fillId="3" borderId="0" xfId="0" quotePrefix="1" applyFont="1" applyFill="1" applyBorder="1" applyAlignment="1"/>
    <xf numFmtId="0" fontId="16" fillId="3" borderId="0" xfId="0" quotePrefix="1" applyFont="1" applyFill="1" applyBorder="1" applyAlignment="1">
      <alignment horizontal="left" indent="3"/>
    </xf>
    <xf numFmtId="0" fontId="16" fillId="3" borderId="0" xfId="0" applyFont="1" applyFill="1" applyBorder="1" applyAlignment="1">
      <alignment horizontal="left" indent="6"/>
    </xf>
    <xf numFmtId="0" fontId="7" fillId="3" borderId="0" xfId="2" applyFont="1" applyFill="1" applyBorder="1" applyAlignment="1">
      <alignment horizontal="left" vertical="center"/>
    </xf>
    <xf numFmtId="0" fontId="0" fillId="0" borderId="0" xfId="0" applyAlignment="1">
      <alignment horizontal="justify" wrapText="1"/>
    </xf>
    <xf numFmtId="0" fontId="0" fillId="0" borderId="0" xfId="0" applyAlignment="1">
      <alignment wrapText="1"/>
    </xf>
    <xf numFmtId="0" fontId="3" fillId="3" borderId="0" xfId="5" applyFont="1" applyFill="1"/>
    <xf numFmtId="0" fontId="17" fillId="3" borderId="15" xfId="0" applyFont="1" applyFill="1" applyBorder="1" applyAlignment="1">
      <alignment horizontal="left" vertical="top"/>
    </xf>
    <xf numFmtId="0" fontId="3" fillId="3" borderId="0" xfId="5" applyFont="1" applyFill="1" applyAlignment="1"/>
    <xf numFmtId="0" fontId="22" fillId="3" borderId="0" xfId="4" applyFont="1" applyFill="1" applyAlignment="1"/>
    <xf numFmtId="0" fontId="31" fillId="0" borderId="0" xfId="0" applyFont="1" applyAlignment="1">
      <alignment horizontal="justify" wrapText="1"/>
    </xf>
    <xf numFmtId="0" fontId="31" fillId="0" borderId="0" xfId="0" applyFont="1" applyAlignment="1">
      <alignment wrapText="1"/>
    </xf>
    <xf numFmtId="0" fontId="3" fillId="0" borderId="0" xfId="4" applyFont="1" applyAlignment="1"/>
    <xf numFmtId="0" fontId="7" fillId="3" borderId="0" xfId="4" applyFont="1" applyFill="1" applyBorder="1" applyAlignment="1">
      <alignment horizontal="left" vertical="center"/>
    </xf>
    <xf numFmtId="0" fontId="16" fillId="3" borderId="0" xfId="4" applyFont="1" applyFill="1" applyAlignment="1"/>
    <xf numFmtId="0" fontId="17" fillId="3" borderId="15" xfId="0" applyFont="1" applyFill="1" applyBorder="1" applyAlignment="1">
      <alignment horizontal="center" vertical="center"/>
    </xf>
    <xf numFmtId="0" fontId="17" fillId="3" borderId="14" xfId="0" applyFont="1" applyFill="1" applyBorder="1" applyAlignment="1"/>
    <xf numFmtId="0" fontId="17" fillId="3" borderId="0" xfId="0" applyFont="1" applyFill="1" applyBorder="1" applyAlignment="1"/>
    <xf numFmtId="0" fontId="3" fillId="3" borderId="16" xfId="0" applyFont="1" applyFill="1" applyBorder="1" applyAlignment="1"/>
    <xf numFmtId="0" fontId="17" fillId="3" borderId="14" xfId="0" applyFont="1" applyFill="1" applyBorder="1" applyAlignment="1">
      <alignment horizontal="left" vertical="top"/>
    </xf>
    <xf numFmtId="0" fontId="3" fillId="3" borderId="0" xfId="0" applyFont="1" applyFill="1" applyBorder="1" applyAlignment="1">
      <alignment horizontal="left" vertical="top"/>
    </xf>
    <xf numFmtId="0" fontId="17" fillId="3" borderId="0" xfId="0" applyFont="1" applyFill="1" applyBorder="1" applyAlignment="1">
      <alignment horizontal="left" vertical="top"/>
    </xf>
    <xf numFmtId="0" fontId="3" fillId="3" borderId="17" xfId="0" applyFont="1" applyFill="1" applyBorder="1" applyAlignment="1">
      <alignment horizontal="left" vertical="top"/>
    </xf>
    <xf numFmtId="0" fontId="17" fillId="3" borderId="17" xfId="0" applyFont="1" applyFill="1" applyBorder="1" applyAlignment="1">
      <alignment horizontal="left" vertical="top"/>
    </xf>
    <xf numFmtId="0" fontId="3" fillId="3" borderId="15" xfId="0" applyFont="1" applyFill="1" applyBorder="1" applyAlignment="1">
      <alignment horizontal="left" vertical="top"/>
    </xf>
    <xf numFmtId="0" fontId="21" fillId="3" borderId="0" xfId="0" applyFont="1" applyFill="1" applyBorder="1" applyAlignment="1">
      <alignment horizontal="left" vertical="top"/>
    </xf>
    <xf numFmtId="0" fontId="18" fillId="3" borderId="3" xfId="0" applyFont="1" applyFill="1" applyBorder="1" applyAlignment="1">
      <alignment horizontal="left" vertical="center"/>
    </xf>
    <xf numFmtId="0" fontId="32" fillId="3" borderId="0" xfId="0" applyFont="1" applyFill="1" applyAlignment="1">
      <alignment horizontal="justify" wrapText="1"/>
    </xf>
    <xf numFmtId="0" fontId="22" fillId="3" borderId="0" xfId="5" applyFont="1" applyFill="1" applyBorder="1" applyAlignment="1"/>
    <xf numFmtId="0" fontId="2" fillId="2" borderId="0" xfId="2" applyFont="1" applyFill="1" applyBorder="1" applyAlignment="1">
      <alignment horizontal="left" vertical="center"/>
    </xf>
    <xf numFmtId="3" fontId="34" fillId="3" borderId="0" xfId="9" applyNumberFormat="1" applyFont="1" applyFill="1" applyBorder="1" applyAlignment="1" applyProtection="1">
      <alignment horizontal="left" vertical="center"/>
    </xf>
    <xf numFmtId="0" fontId="28" fillId="3" borderId="0" xfId="2" applyFont="1" applyFill="1" applyAlignment="1">
      <alignment vertical="center"/>
    </xf>
    <xf numFmtId="0" fontId="3" fillId="0" borderId="0" xfId="9" applyFont="1" applyFill="1" applyAlignment="1">
      <alignment vertical="center"/>
    </xf>
    <xf numFmtId="0" fontId="0" fillId="3" borderId="0" xfId="0" applyFont="1" applyFill="1" applyAlignment="1">
      <alignment horizontal="left"/>
    </xf>
    <xf numFmtId="0" fontId="0" fillId="3" borderId="0" xfId="0" applyFont="1" applyFill="1"/>
    <xf numFmtId="0" fontId="35" fillId="3" borderId="0" xfId="9" applyFont="1" applyFill="1" applyAlignment="1">
      <alignment horizontal="left" wrapText="1"/>
    </xf>
    <xf numFmtId="0" fontId="3" fillId="3" borderId="0" xfId="10" applyFont="1" applyFill="1" applyAlignment="1">
      <alignment vertical="center"/>
    </xf>
    <xf numFmtId="0" fontId="35" fillId="3" borderId="0" xfId="9" applyFont="1" applyFill="1" applyBorder="1" applyAlignment="1">
      <alignment horizontal="left" wrapText="1"/>
    </xf>
    <xf numFmtId="0" fontId="3" fillId="3" borderId="0" xfId="9" applyFont="1" applyFill="1" applyAlignment="1">
      <alignment vertical="center"/>
    </xf>
    <xf numFmtId="3" fontId="34" fillId="3" borderId="0" xfId="9" applyNumberFormat="1" applyFont="1" applyFill="1" applyBorder="1" applyAlignment="1" applyProtection="1">
      <alignment horizontal="left" vertical="center" wrapText="1"/>
    </xf>
    <xf numFmtId="0" fontId="17" fillId="3" borderId="0" xfId="0" applyFont="1" applyFill="1" applyAlignment="1">
      <alignment horizontal="left"/>
    </xf>
    <xf numFmtId="0" fontId="20" fillId="3" borderId="0" xfId="0" applyFont="1" applyFill="1" applyBorder="1" applyAlignment="1"/>
    <xf numFmtId="0" fontId="21" fillId="3" borderId="0" xfId="0" applyFont="1" applyFill="1" applyBorder="1" applyAlignment="1">
      <alignment vertical="top" wrapText="1"/>
    </xf>
    <xf numFmtId="0" fontId="20" fillId="3" borderId="0" xfId="0" applyFont="1" applyFill="1" applyBorder="1" applyAlignment="1">
      <alignment horizontal="right"/>
    </xf>
    <xf numFmtId="0" fontId="21" fillId="3" borderId="0" xfId="0" applyFont="1" applyFill="1"/>
    <xf numFmtId="3" fontId="30" fillId="3" borderId="0" xfId="9" applyNumberFormat="1" applyFont="1" applyFill="1" applyBorder="1" applyAlignment="1" applyProtection="1">
      <alignment horizontal="center" vertical="center" wrapText="1"/>
    </xf>
    <xf numFmtId="0" fontId="17" fillId="3" borderId="19" xfId="0" applyFont="1" applyFill="1" applyBorder="1" applyAlignment="1">
      <alignment horizontal="center" vertical="center" wrapText="1"/>
    </xf>
    <xf numFmtId="0" fontId="17" fillId="3" borderId="19" xfId="0" applyFont="1" applyFill="1" applyBorder="1" applyAlignment="1">
      <alignment horizontal="center" vertical="top" wrapText="1"/>
    </xf>
    <xf numFmtId="0" fontId="18" fillId="2" borderId="19" xfId="0" applyFont="1" applyFill="1" applyBorder="1" applyAlignment="1">
      <alignment horizontal="center" vertical="center" wrapText="1"/>
    </xf>
    <xf numFmtId="0" fontId="18" fillId="2" borderId="20" xfId="10" applyFont="1" applyFill="1" applyBorder="1" applyAlignment="1">
      <alignment horizontal="center" vertical="center" wrapText="1"/>
    </xf>
    <xf numFmtId="0" fontId="3" fillId="3" borderId="3" xfId="10" applyFont="1" applyFill="1" applyBorder="1" applyAlignment="1">
      <alignment horizontal="center" vertical="center" wrapText="1"/>
    </xf>
    <xf numFmtId="0" fontId="18" fillId="3" borderId="3" xfId="10" applyFont="1" applyFill="1" applyBorder="1" applyAlignment="1">
      <alignment horizontal="center" vertical="center" wrapText="1"/>
    </xf>
    <xf numFmtId="0" fontId="18" fillId="2" borderId="3" xfId="10" applyFont="1" applyFill="1" applyBorder="1" applyAlignment="1">
      <alignment horizontal="center" vertical="center" wrapText="1"/>
    </xf>
    <xf numFmtId="3" fontId="17" fillId="3" borderId="0" xfId="0" applyNumberFormat="1" applyFont="1" applyFill="1" applyBorder="1" applyAlignment="1">
      <alignment horizontal="right" vertical="top" wrapText="1" indent="1"/>
    </xf>
    <xf numFmtId="3" fontId="18" fillId="2" borderId="0" xfId="0" applyNumberFormat="1" applyFont="1" applyFill="1" applyBorder="1" applyAlignment="1">
      <alignment horizontal="right" vertical="top" wrapText="1" indent="1"/>
    </xf>
    <xf numFmtId="166" fontId="17" fillId="3" borderId="0" xfId="1" applyNumberFormat="1" applyFont="1" applyFill="1" applyBorder="1" applyAlignment="1">
      <alignment vertical="top" wrapText="1"/>
    </xf>
    <xf numFmtId="171" fontId="17" fillId="3" borderId="0" xfId="0" applyNumberFormat="1" applyFont="1" applyFill="1" applyBorder="1" applyAlignment="1">
      <alignment vertical="center" wrapText="1"/>
    </xf>
    <xf numFmtId="0" fontId="33" fillId="0" borderId="0" xfId="0" applyFont="1"/>
    <xf numFmtId="171" fontId="17" fillId="3" borderId="0" xfId="0" applyNumberFormat="1" applyFont="1" applyFill="1" applyBorder="1" applyAlignment="1">
      <alignment vertical="top" wrapText="1"/>
    </xf>
    <xf numFmtId="3" fontId="21" fillId="3" borderId="0" xfId="0" applyNumberFormat="1" applyFont="1" applyFill="1" applyBorder="1" applyAlignment="1">
      <alignment horizontal="right" vertical="top" wrapText="1" indent="1"/>
    </xf>
    <xf numFmtId="3" fontId="3" fillId="2" borderId="0" xfId="0" applyNumberFormat="1" applyFont="1" applyFill="1" applyBorder="1" applyAlignment="1">
      <alignment horizontal="right" vertical="top" wrapText="1" indent="1"/>
    </xf>
    <xf numFmtId="166" fontId="21" fillId="3" borderId="0" xfId="1" applyNumberFormat="1" applyFont="1" applyFill="1" applyBorder="1" applyAlignment="1">
      <alignment vertical="top" wrapText="1"/>
    </xf>
    <xf numFmtId="171" fontId="21" fillId="3" borderId="0" xfId="0" applyNumberFormat="1" applyFont="1" applyFill="1" applyBorder="1" applyAlignment="1">
      <alignment vertical="top" wrapText="1"/>
    </xf>
    <xf numFmtId="0" fontId="0" fillId="0" borderId="0" xfId="0" applyFont="1"/>
    <xf numFmtId="3" fontId="21" fillId="3" borderId="16" xfId="0" applyNumberFormat="1" applyFont="1" applyFill="1" applyBorder="1" applyAlignment="1">
      <alignment horizontal="right" vertical="center" wrapText="1" indent="1"/>
    </xf>
    <xf numFmtId="3" fontId="3" fillId="2" borderId="16" xfId="0" applyNumberFormat="1" applyFont="1" applyFill="1" applyBorder="1" applyAlignment="1">
      <alignment horizontal="right" vertical="center" wrapText="1" indent="1"/>
    </xf>
    <xf numFmtId="166" fontId="21" fillId="3" borderId="16" xfId="1" applyNumberFormat="1" applyFont="1" applyFill="1" applyBorder="1" applyAlignment="1">
      <alignment vertical="center" wrapText="1"/>
    </xf>
    <xf numFmtId="171" fontId="21" fillId="3" borderId="16" xfId="0" applyNumberFormat="1" applyFont="1" applyFill="1" applyBorder="1" applyAlignment="1">
      <alignment vertical="center" wrapText="1"/>
    </xf>
    <xf numFmtId="0" fontId="18" fillId="0" borderId="0" xfId="0" applyFont="1"/>
    <xf numFmtId="0" fontId="3" fillId="0" borderId="0" xfId="0" applyFont="1"/>
    <xf numFmtId="3" fontId="17" fillId="3" borderId="14" xfId="0" applyNumberFormat="1" applyFont="1" applyFill="1" applyBorder="1" applyAlignment="1">
      <alignment horizontal="right" vertical="top" wrapText="1" indent="1"/>
    </xf>
    <xf numFmtId="3" fontId="18" fillId="2" borderId="14" xfId="0" applyNumberFormat="1" applyFont="1" applyFill="1" applyBorder="1" applyAlignment="1">
      <alignment horizontal="right" vertical="top" wrapText="1" indent="1"/>
    </xf>
    <xf numFmtId="166" fontId="17" fillId="3" borderId="14" xfId="1" applyNumberFormat="1" applyFont="1" applyFill="1" applyBorder="1" applyAlignment="1">
      <alignment vertical="top" wrapText="1"/>
    </xf>
    <xf numFmtId="171" fontId="17" fillId="3" borderId="14" xfId="0" applyNumberFormat="1" applyFont="1" applyFill="1" applyBorder="1" applyAlignment="1">
      <alignment vertical="top" wrapText="1"/>
    </xf>
    <xf numFmtId="0" fontId="37" fillId="3" borderId="0" xfId="0" applyFont="1" applyFill="1" applyBorder="1" applyAlignment="1">
      <alignment horizontal="left" vertical="top" wrapText="1"/>
    </xf>
    <xf numFmtId="3" fontId="37" fillId="3" borderId="0" xfId="0" applyNumberFormat="1" applyFont="1" applyFill="1" applyBorder="1" applyAlignment="1">
      <alignment horizontal="right" vertical="top" wrapText="1" indent="1"/>
    </xf>
    <xf numFmtId="3" fontId="22" fillId="2" borderId="0" xfId="0" applyNumberFormat="1" applyFont="1" applyFill="1" applyBorder="1" applyAlignment="1">
      <alignment horizontal="right" vertical="top" wrapText="1" indent="1"/>
    </xf>
    <xf numFmtId="166" fontId="37" fillId="3" borderId="0" xfId="1" applyNumberFormat="1" applyFont="1" applyFill="1" applyBorder="1" applyAlignment="1">
      <alignment vertical="top" wrapText="1"/>
    </xf>
    <xf numFmtId="171" fontId="37" fillId="3" borderId="0" xfId="0" applyNumberFormat="1" applyFont="1" applyFill="1" applyBorder="1" applyAlignment="1">
      <alignment vertical="top" wrapText="1"/>
    </xf>
    <xf numFmtId="0" fontId="37" fillId="3" borderId="0" xfId="0" applyFont="1" applyFill="1" applyBorder="1" applyAlignment="1">
      <alignment horizontal="left" vertical="top" wrapText="1" indent="2"/>
    </xf>
    <xf numFmtId="0" fontId="18" fillId="0" borderId="3" xfId="9" applyFont="1" applyFill="1" applyBorder="1" applyAlignment="1">
      <alignment vertical="center"/>
    </xf>
    <xf numFmtId="3" fontId="18" fillId="3" borderId="3" xfId="3" applyNumberFormat="1" applyFont="1" applyFill="1" applyBorder="1" applyAlignment="1" applyProtection="1">
      <alignment horizontal="right" vertical="center" indent="1"/>
    </xf>
    <xf numFmtId="3" fontId="18" fillId="2" borderId="3" xfId="3" applyNumberFormat="1" applyFont="1" applyFill="1" applyBorder="1" applyAlignment="1" applyProtection="1">
      <alignment horizontal="right" vertical="center" indent="1"/>
    </xf>
    <xf numFmtId="3" fontId="36" fillId="2" borderId="3" xfId="3" applyNumberFormat="1" applyFont="1" applyFill="1" applyBorder="1" applyAlignment="1" applyProtection="1">
      <alignment horizontal="right" vertical="center" indent="1"/>
    </xf>
    <xf numFmtId="166" fontId="18" fillId="3" borderId="3" xfId="3" applyNumberFormat="1" applyFont="1" applyFill="1" applyBorder="1" applyAlignment="1" applyProtection="1">
      <alignment vertical="center"/>
    </xf>
    <xf numFmtId="171" fontId="18" fillId="3" borderId="3" xfId="3" applyNumberFormat="1" applyFont="1" applyFill="1" applyBorder="1" applyAlignment="1" applyProtection="1">
      <alignment horizontal="right" vertical="center" indent="1"/>
    </xf>
    <xf numFmtId="3" fontId="17" fillId="3" borderId="15" xfId="0" applyNumberFormat="1" applyFont="1" applyFill="1" applyBorder="1" applyAlignment="1">
      <alignment horizontal="right" vertical="top" wrapText="1" indent="1"/>
    </xf>
    <xf numFmtId="3" fontId="18" fillId="2" borderId="15" xfId="0" applyNumberFormat="1" applyFont="1" applyFill="1" applyBorder="1" applyAlignment="1">
      <alignment horizontal="right" vertical="top" wrapText="1" indent="1"/>
    </xf>
    <xf numFmtId="166" fontId="17" fillId="3" borderId="15" xfId="1" applyNumberFormat="1" applyFont="1" applyFill="1" applyBorder="1" applyAlignment="1">
      <alignment vertical="top" wrapText="1"/>
    </xf>
    <xf numFmtId="171" fontId="17" fillId="3" borderId="3" xfId="0" applyNumberFormat="1" applyFont="1" applyFill="1" applyBorder="1" applyAlignment="1">
      <alignment vertical="top" wrapText="1"/>
    </xf>
    <xf numFmtId="166" fontId="17" fillId="3" borderId="15" xfId="0" applyNumberFormat="1" applyFont="1" applyFill="1" applyBorder="1" applyAlignment="1">
      <alignment vertical="top" wrapText="1"/>
    </xf>
    <xf numFmtId="3" fontId="21" fillId="3" borderId="21" xfId="0" applyNumberFormat="1" applyFont="1" applyFill="1" applyBorder="1" applyAlignment="1">
      <alignment horizontal="right" vertical="top" wrapText="1" indent="1"/>
    </xf>
    <xf numFmtId="3" fontId="17" fillId="3" borderId="21" xfId="0" applyNumberFormat="1" applyFont="1" applyFill="1" applyBorder="1" applyAlignment="1">
      <alignment horizontal="right" vertical="top" wrapText="1" indent="1"/>
    </xf>
    <xf numFmtId="3" fontId="3" fillId="2" borderId="21" xfId="0" applyNumberFormat="1" applyFont="1" applyFill="1" applyBorder="1" applyAlignment="1">
      <alignment horizontal="right" vertical="top" wrapText="1" indent="1"/>
    </xf>
    <xf numFmtId="166" fontId="17" fillId="3" borderId="21" xfId="1" applyNumberFormat="1" applyFont="1" applyFill="1" applyBorder="1" applyAlignment="1">
      <alignment vertical="top" wrapText="1"/>
    </xf>
    <xf numFmtId="166" fontId="21" fillId="3" borderId="21" xfId="0" applyNumberFormat="1" applyFont="1" applyFill="1" applyBorder="1" applyAlignment="1">
      <alignment vertical="top" wrapText="1"/>
    </xf>
    <xf numFmtId="3" fontId="21" fillId="3" borderId="22" xfId="0" applyNumberFormat="1" applyFont="1" applyFill="1" applyBorder="1" applyAlignment="1">
      <alignment horizontal="right" vertical="top" wrapText="1" indent="1"/>
    </xf>
    <xf numFmtId="3" fontId="3" fillId="2" borderId="22" xfId="0" applyNumberFormat="1" applyFont="1" applyFill="1" applyBorder="1" applyAlignment="1">
      <alignment horizontal="right" vertical="top" wrapText="1" indent="1"/>
    </xf>
    <xf numFmtId="166" fontId="17" fillId="3" borderId="22" xfId="1" applyNumberFormat="1" applyFont="1" applyFill="1" applyBorder="1" applyAlignment="1">
      <alignment vertical="top" wrapText="1"/>
    </xf>
    <xf numFmtId="166" fontId="21" fillId="3" borderId="22" xfId="0" applyNumberFormat="1" applyFont="1" applyFill="1" applyBorder="1" applyAlignment="1">
      <alignment vertical="top" wrapText="1"/>
    </xf>
    <xf numFmtId="0" fontId="37" fillId="3" borderId="0" xfId="0" applyFont="1" applyFill="1" applyAlignment="1">
      <alignment horizontal="left"/>
    </xf>
    <xf numFmtId="0" fontId="0" fillId="0" borderId="0" xfId="0" applyFont="1" applyAlignment="1">
      <alignment horizontal="left"/>
    </xf>
    <xf numFmtId="3" fontId="39" fillId="2" borderId="0" xfId="9" applyNumberFormat="1" applyFont="1" applyFill="1" applyBorder="1" applyAlignment="1" applyProtection="1">
      <alignment horizontal="left" vertical="center" wrapText="1"/>
    </xf>
    <xf numFmtId="3" fontId="34" fillId="2" borderId="0" xfId="9" applyNumberFormat="1" applyFont="1" applyFill="1" applyBorder="1" applyAlignment="1" applyProtection="1">
      <alignment horizontal="left" vertical="center"/>
    </xf>
    <xf numFmtId="3" fontId="30" fillId="3" borderId="0" xfId="9" applyNumberFormat="1" applyFont="1" applyFill="1" applyBorder="1" applyAlignment="1" applyProtection="1">
      <alignment horizontal="left" vertical="center" wrapText="1"/>
    </xf>
    <xf numFmtId="3" fontId="3" fillId="3" borderId="0" xfId="9" applyNumberFormat="1" applyFont="1" applyFill="1" applyAlignment="1">
      <alignment vertical="center"/>
    </xf>
    <xf numFmtId="0" fontId="22" fillId="3" borderId="0" xfId="9" applyFont="1" applyFill="1" applyBorder="1" applyAlignment="1">
      <alignment horizontal="right" vertical="center"/>
    </xf>
    <xf numFmtId="0" fontId="22" fillId="3" borderId="0" xfId="10" applyFont="1" applyFill="1" applyBorder="1" applyAlignment="1">
      <alignment vertical="center"/>
    </xf>
    <xf numFmtId="0" fontId="23" fillId="3" borderId="0" xfId="9" applyFont="1" applyFill="1" applyBorder="1" applyAlignment="1">
      <alignment horizontal="right" vertical="center"/>
    </xf>
    <xf numFmtId="0" fontId="3" fillId="3" borderId="0" xfId="10" applyFont="1" applyFill="1" applyBorder="1" applyAlignment="1">
      <alignment vertical="center"/>
    </xf>
    <xf numFmtId="1" fontId="18" fillId="3" borderId="3" xfId="3" applyNumberFormat="1" applyFont="1" applyFill="1" applyBorder="1" applyAlignment="1" applyProtection="1">
      <alignment horizontal="center" vertical="center" wrapText="1"/>
    </xf>
    <xf numFmtId="0" fontId="36" fillId="3" borderId="0" xfId="10" applyFont="1" applyFill="1" applyBorder="1" applyAlignment="1">
      <alignment horizontal="center" vertical="center" wrapText="1"/>
    </xf>
    <xf numFmtId="0" fontId="18" fillId="3" borderId="0" xfId="9" applyFont="1" applyFill="1" applyBorder="1" applyAlignment="1">
      <alignment horizontal="left" vertical="center" wrapText="1"/>
    </xf>
    <xf numFmtId="3" fontId="18" fillId="3" borderId="0" xfId="3" applyNumberFormat="1" applyFont="1" applyFill="1" applyBorder="1" applyAlignment="1" applyProtection="1">
      <alignment horizontal="right" vertical="center" indent="1"/>
    </xf>
    <xf numFmtId="3" fontId="18" fillId="2" borderId="0" xfId="3" applyNumberFormat="1" applyFont="1" applyFill="1" applyBorder="1" applyAlignment="1" applyProtection="1">
      <alignment horizontal="right" vertical="center" indent="1"/>
    </xf>
    <xf numFmtId="3" fontId="36" fillId="2" borderId="0" xfId="3" applyNumberFormat="1" applyFont="1" applyFill="1" applyBorder="1" applyAlignment="1" applyProtection="1">
      <alignment horizontal="right" vertical="center" indent="1"/>
    </xf>
    <xf numFmtId="166" fontId="18" fillId="3" borderId="0" xfId="3" applyNumberFormat="1" applyFont="1" applyFill="1" applyBorder="1" applyAlignment="1" applyProtection="1">
      <alignment horizontal="right" vertical="center" indent="1"/>
    </xf>
    <xf numFmtId="171" fontId="18" fillId="3" borderId="0" xfId="3" applyNumberFormat="1" applyFont="1" applyFill="1" applyBorder="1" applyAlignment="1" applyProtection="1">
      <alignment horizontal="right" vertical="center" indent="1"/>
    </xf>
    <xf numFmtId="171" fontId="36" fillId="3" borderId="0" xfId="3" applyNumberFormat="1" applyFont="1" applyFill="1" applyBorder="1" applyAlignment="1" applyProtection="1">
      <alignment horizontal="right" vertical="center" indent="1"/>
    </xf>
    <xf numFmtId="166" fontId="36" fillId="3" borderId="0" xfId="3" applyNumberFormat="1" applyFont="1" applyFill="1" applyBorder="1" applyAlignment="1" applyProtection="1">
      <alignment horizontal="right" vertical="center" indent="1"/>
    </xf>
    <xf numFmtId="0" fontId="18" fillId="0" borderId="0" xfId="9" applyFont="1" applyFill="1" applyAlignment="1">
      <alignment vertical="center"/>
    </xf>
    <xf numFmtId="3" fontId="3" fillId="3" borderId="0" xfId="9" applyNumberFormat="1" applyFont="1" applyFill="1" applyBorder="1" applyAlignment="1" applyProtection="1">
      <alignment horizontal="left" vertical="center" wrapText="1"/>
    </xf>
    <xf numFmtId="3" fontId="3" fillId="3" borderId="0" xfId="3" applyNumberFormat="1" applyFont="1" applyFill="1" applyBorder="1" applyAlignment="1" applyProtection="1">
      <alignment horizontal="right" vertical="center" indent="1"/>
    </xf>
    <xf numFmtId="3" fontId="3" fillId="2" borderId="0" xfId="3" applyNumberFormat="1" applyFont="1" applyFill="1" applyBorder="1" applyAlignment="1" applyProtection="1">
      <alignment horizontal="right" vertical="center" indent="1"/>
    </xf>
    <xf numFmtId="3" fontId="16" fillId="2" borderId="0" xfId="3" applyNumberFormat="1" applyFont="1" applyFill="1" applyBorder="1" applyAlignment="1" applyProtection="1">
      <alignment horizontal="right" vertical="center" indent="1"/>
    </xf>
    <xf numFmtId="166" fontId="3" fillId="3" borderId="0" xfId="3" applyNumberFormat="1" applyFont="1" applyFill="1" applyBorder="1" applyAlignment="1" applyProtection="1">
      <alignment horizontal="right" vertical="center" indent="1"/>
    </xf>
    <xf numFmtId="171" fontId="3" fillId="3" borderId="0" xfId="3" applyNumberFormat="1" applyFont="1" applyFill="1" applyBorder="1" applyAlignment="1" applyProtection="1">
      <alignment horizontal="right" vertical="center" indent="1"/>
    </xf>
    <xf numFmtId="171" fontId="16" fillId="3" borderId="0" xfId="3" applyNumberFormat="1" applyFont="1" applyFill="1" applyBorder="1" applyAlignment="1" applyProtection="1">
      <alignment horizontal="right" vertical="center" indent="1"/>
    </xf>
    <xf numFmtId="166" fontId="16" fillId="3" borderId="0" xfId="3" applyNumberFormat="1" applyFont="1" applyFill="1" applyBorder="1" applyAlignment="1" applyProtection="1">
      <alignment horizontal="right" vertical="center" indent="1"/>
    </xf>
    <xf numFmtId="3" fontId="3" fillId="3" borderId="16" xfId="9" applyNumberFormat="1" applyFont="1" applyFill="1" applyBorder="1" applyAlignment="1" applyProtection="1">
      <alignment horizontal="left" vertical="center" wrapText="1"/>
    </xf>
    <xf numFmtId="3" fontId="3" fillId="3" borderId="16" xfId="3" applyNumberFormat="1" applyFont="1" applyFill="1" applyBorder="1" applyAlignment="1" applyProtection="1">
      <alignment horizontal="right" vertical="center" indent="1"/>
    </xf>
    <xf numFmtId="3" fontId="3" fillId="2" borderId="16" xfId="3" applyNumberFormat="1" applyFont="1" applyFill="1" applyBorder="1" applyAlignment="1" applyProtection="1">
      <alignment horizontal="right" vertical="center" indent="1"/>
    </xf>
    <xf numFmtId="3" fontId="16" fillId="2" borderId="16" xfId="3" applyNumberFormat="1" applyFont="1" applyFill="1" applyBorder="1" applyAlignment="1" applyProtection="1">
      <alignment horizontal="right" vertical="center" indent="1"/>
    </xf>
    <xf numFmtId="166" fontId="3" fillId="3" borderId="16" xfId="3" applyNumberFormat="1" applyFont="1" applyFill="1" applyBorder="1" applyAlignment="1" applyProtection="1">
      <alignment horizontal="right" vertical="center" indent="1"/>
    </xf>
    <xf numFmtId="171" fontId="3" fillId="3" borderId="16" xfId="3" applyNumberFormat="1" applyFont="1" applyFill="1" applyBorder="1" applyAlignment="1" applyProtection="1">
      <alignment horizontal="right" vertical="center" indent="1"/>
    </xf>
    <xf numFmtId="166" fontId="16" fillId="3" borderId="16" xfId="3" applyNumberFormat="1" applyFont="1" applyFill="1" applyBorder="1" applyAlignment="1" applyProtection="1">
      <alignment horizontal="right" vertical="center" indent="1"/>
    </xf>
    <xf numFmtId="171" fontId="16" fillId="3" borderId="16" xfId="3" applyNumberFormat="1" applyFont="1" applyFill="1" applyBorder="1" applyAlignment="1" applyProtection="1">
      <alignment horizontal="right" vertical="center" indent="1"/>
    </xf>
    <xf numFmtId="3" fontId="18" fillId="3" borderId="0" xfId="9" applyNumberFormat="1" applyFont="1" applyFill="1" applyBorder="1" applyAlignment="1" applyProtection="1">
      <alignment horizontal="left" vertical="center" wrapText="1"/>
    </xf>
    <xf numFmtId="0" fontId="3" fillId="0" borderId="16" xfId="9" applyFont="1" applyFill="1" applyBorder="1" applyAlignment="1">
      <alignment vertical="center"/>
    </xf>
    <xf numFmtId="0" fontId="22" fillId="0" borderId="0" xfId="9" applyFont="1" applyFill="1" applyAlignment="1">
      <alignment vertical="center"/>
    </xf>
    <xf numFmtId="3" fontId="22" fillId="3" borderId="0" xfId="3" applyNumberFormat="1" applyFont="1" applyFill="1" applyBorder="1" applyAlignment="1" applyProtection="1">
      <alignment horizontal="right" vertical="center" indent="1"/>
    </xf>
    <xf numFmtId="3" fontId="22" fillId="2" borderId="0" xfId="3" applyNumberFormat="1" applyFont="1" applyFill="1" applyBorder="1" applyAlignment="1" applyProtection="1">
      <alignment horizontal="right" vertical="center" indent="1"/>
    </xf>
    <xf numFmtId="166" fontId="22" fillId="3" borderId="0" xfId="3" applyNumberFormat="1" applyFont="1" applyFill="1" applyBorder="1" applyAlignment="1" applyProtection="1">
      <alignment horizontal="right" vertical="center" indent="1"/>
    </xf>
    <xf numFmtId="171" fontId="22" fillId="3" borderId="0" xfId="3" applyNumberFormat="1" applyFont="1" applyFill="1" applyBorder="1" applyAlignment="1" applyProtection="1">
      <alignment horizontal="right" vertical="center" indent="1"/>
    </xf>
    <xf numFmtId="0" fontId="40" fillId="0" borderId="0" xfId="9" applyFont="1" applyFill="1" applyAlignment="1">
      <alignment vertical="center"/>
    </xf>
    <xf numFmtId="0" fontId="30" fillId="0" borderId="0" xfId="9" applyFont="1" applyFill="1" applyAlignment="1">
      <alignment vertical="center"/>
    </xf>
    <xf numFmtId="3" fontId="30" fillId="2" borderId="0" xfId="3" applyNumberFormat="1" applyFont="1" applyFill="1" applyBorder="1" applyAlignment="1" applyProtection="1">
      <alignment horizontal="right" vertical="center" indent="1"/>
    </xf>
    <xf numFmtId="3" fontId="22" fillId="3" borderId="16" xfId="3" applyNumberFormat="1" applyFont="1" applyFill="1" applyBorder="1" applyAlignment="1" applyProtection="1">
      <alignment horizontal="right" vertical="center" indent="1"/>
    </xf>
    <xf numFmtId="3" fontId="22" fillId="2" borderId="16" xfId="3" applyNumberFormat="1" applyFont="1" applyFill="1" applyBorder="1" applyAlignment="1" applyProtection="1">
      <alignment horizontal="right" vertical="center" indent="1"/>
    </xf>
    <xf numFmtId="166" fontId="22" fillId="3" borderId="16" xfId="3" applyNumberFormat="1" applyFont="1" applyFill="1" applyBorder="1" applyAlignment="1" applyProtection="1">
      <alignment horizontal="right" vertical="center" indent="1"/>
    </xf>
    <xf numFmtId="171" fontId="22" fillId="3" borderId="16" xfId="3" applyNumberFormat="1" applyFont="1" applyFill="1" applyBorder="1" applyAlignment="1" applyProtection="1">
      <alignment horizontal="right" vertical="center" indent="1"/>
    </xf>
    <xf numFmtId="3" fontId="30" fillId="2" borderId="16" xfId="3" applyNumberFormat="1" applyFont="1" applyFill="1" applyBorder="1" applyAlignment="1" applyProtection="1">
      <alignment horizontal="right" vertical="center" indent="1"/>
    </xf>
    <xf numFmtId="166" fontId="18" fillId="3" borderId="3" xfId="3" applyNumberFormat="1" applyFont="1" applyFill="1" applyBorder="1" applyAlignment="1" applyProtection="1">
      <alignment horizontal="right" vertical="center" indent="1"/>
    </xf>
    <xf numFmtId="3" fontId="18" fillId="3" borderId="16" xfId="3" applyNumberFormat="1" applyFont="1" applyFill="1" applyBorder="1" applyAlignment="1" applyProtection="1">
      <alignment horizontal="right" vertical="center" indent="1"/>
    </xf>
    <xf numFmtId="166" fontId="18" fillId="3" borderId="16" xfId="3" applyNumberFormat="1" applyFont="1" applyFill="1" applyBorder="1" applyAlignment="1" applyProtection="1">
      <alignment horizontal="right" vertical="center" indent="1"/>
    </xf>
    <xf numFmtId="0" fontId="18" fillId="3" borderId="3" xfId="9" applyFont="1" applyFill="1" applyBorder="1" applyAlignment="1">
      <alignment horizontal="left" vertical="center" wrapText="1"/>
    </xf>
    <xf numFmtId="166" fontId="36" fillId="3" borderId="3" xfId="3" applyNumberFormat="1" applyFont="1" applyFill="1" applyBorder="1" applyAlignment="1" applyProtection="1">
      <alignment horizontal="right" vertical="center" indent="1"/>
    </xf>
    <xf numFmtId="171" fontId="36" fillId="3" borderId="3" xfId="3" applyNumberFormat="1" applyFont="1" applyFill="1" applyBorder="1" applyAlignment="1" applyProtection="1">
      <alignment horizontal="right" vertical="center" indent="1"/>
    </xf>
    <xf numFmtId="0" fontId="3" fillId="3" borderId="3" xfId="9" applyFont="1" applyFill="1" applyBorder="1" applyAlignment="1">
      <alignment horizontal="left" vertical="center" wrapText="1"/>
    </xf>
    <xf numFmtId="3" fontId="3" fillId="3" borderId="3" xfId="3" applyNumberFormat="1" applyFont="1" applyFill="1" applyBorder="1" applyAlignment="1" applyProtection="1">
      <alignment horizontal="right" vertical="center" indent="1"/>
    </xf>
    <xf numFmtId="3" fontId="3" fillId="2" borderId="3" xfId="3" applyNumberFormat="1" applyFont="1" applyFill="1" applyBorder="1" applyAlignment="1" applyProtection="1">
      <alignment horizontal="right" vertical="center" indent="1"/>
    </xf>
    <xf numFmtId="3" fontId="16" fillId="2" borderId="3" xfId="3" applyNumberFormat="1" applyFont="1" applyFill="1" applyBorder="1" applyAlignment="1" applyProtection="1">
      <alignment horizontal="right" vertical="center" indent="1"/>
    </xf>
    <xf numFmtId="166" fontId="3" fillId="3" borderId="3" xfId="3" applyNumberFormat="1" applyFont="1" applyFill="1" applyBorder="1" applyAlignment="1" applyProtection="1">
      <alignment horizontal="right" vertical="center" indent="1"/>
    </xf>
    <xf numFmtId="171" fontId="3" fillId="3" borderId="3" xfId="3" applyNumberFormat="1" applyFont="1" applyFill="1" applyBorder="1" applyAlignment="1" applyProtection="1">
      <alignment horizontal="right" vertical="center" indent="1"/>
    </xf>
    <xf numFmtId="0" fontId="41" fillId="3" borderId="0" xfId="9" applyFont="1" applyFill="1" applyBorder="1" applyAlignment="1">
      <alignment vertical="center"/>
    </xf>
    <xf numFmtId="0" fontId="26" fillId="3" borderId="0" xfId="9" applyFont="1" applyFill="1" applyBorder="1" applyAlignment="1">
      <alignment vertical="center"/>
    </xf>
    <xf numFmtId="0" fontId="41" fillId="0" borderId="0" xfId="9" applyFont="1" applyFill="1" applyBorder="1" applyAlignment="1">
      <alignment vertical="center"/>
    </xf>
    <xf numFmtId="0" fontId="16" fillId="0" borderId="0" xfId="9" applyFont="1" applyFill="1" applyAlignment="1">
      <alignment vertical="center"/>
    </xf>
    <xf numFmtId="0" fontId="26" fillId="0" borderId="0" xfId="9" applyFont="1" applyFill="1" applyBorder="1" applyAlignment="1">
      <alignment vertical="center"/>
    </xf>
    <xf numFmtId="3" fontId="34" fillId="0" borderId="0" xfId="9" applyNumberFormat="1" applyFont="1" applyFill="1" applyBorder="1" applyAlignment="1" applyProtection="1">
      <alignment horizontal="left" vertical="center" wrapText="1"/>
    </xf>
    <xf numFmtId="3" fontId="30" fillId="0" borderId="0" xfId="9" applyNumberFormat="1" applyFont="1" applyFill="1" applyBorder="1" applyAlignment="1" applyProtection="1">
      <alignment horizontal="left" vertical="center" wrapText="1"/>
    </xf>
    <xf numFmtId="0" fontId="3" fillId="0" borderId="0" xfId="9" applyFont="1" applyFill="1" applyBorder="1" applyAlignment="1">
      <alignment vertical="center"/>
    </xf>
    <xf numFmtId="3" fontId="30" fillId="0" borderId="23" xfId="9" applyNumberFormat="1" applyFont="1" applyFill="1" applyBorder="1" applyAlignment="1" applyProtection="1">
      <alignment horizontal="left" vertical="center" wrapText="1"/>
    </xf>
    <xf numFmtId="0" fontId="7" fillId="2" borderId="0" xfId="10" applyFont="1" applyFill="1" applyAlignment="1">
      <alignment horizontal="left" wrapText="1"/>
    </xf>
    <xf numFmtId="0" fontId="3" fillId="0" borderId="0" xfId="10" applyFont="1" applyFill="1" applyAlignment="1">
      <alignment vertical="center"/>
    </xf>
    <xf numFmtId="0" fontId="35" fillId="0" borderId="0" xfId="9" applyFont="1" applyFill="1" applyBorder="1" applyAlignment="1">
      <alignment horizontal="left" wrapText="1"/>
    </xf>
    <xf numFmtId="0" fontId="28" fillId="0" borderId="0" xfId="2" applyFont="1" applyFill="1" applyAlignment="1">
      <alignment vertical="center"/>
    </xf>
    <xf numFmtId="0" fontId="18" fillId="0" borderId="3" xfId="10" applyFont="1" applyFill="1" applyBorder="1" applyAlignment="1">
      <alignment horizontal="center" vertical="center" wrapText="1"/>
    </xf>
    <xf numFmtId="0" fontId="18" fillId="0" borderId="0" xfId="9" applyFont="1" applyFill="1" applyBorder="1" applyAlignment="1">
      <alignment vertical="center"/>
    </xf>
    <xf numFmtId="3" fontId="22" fillId="3" borderId="0" xfId="9" applyNumberFormat="1" applyFont="1" applyFill="1" applyBorder="1" applyAlignment="1" applyProtection="1">
      <alignment horizontal="left" vertical="center" wrapText="1"/>
    </xf>
    <xf numFmtId="3" fontId="18" fillId="3" borderId="3" xfId="9" applyNumberFormat="1" applyFont="1" applyFill="1" applyBorder="1" applyAlignment="1" applyProtection="1">
      <alignment horizontal="left" vertical="center" wrapText="1"/>
    </xf>
    <xf numFmtId="3" fontId="22" fillId="3" borderId="0" xfId="9" applyNumberFormat="1" applyFont="1" applyFill="1" applyBorder="1" applyAlignment="1" applyProtection="1">
      <alignment horizontal="left" vertical="center" wrapText="1" indent="3"/>
    </xf>
    <xf numFmtId="0" fontId="22" fillId="0" borderId="0" xfId="9" applyFont="1" applyFill="1" applyBorder="1" applyAlignment="1">
      <alignment vertical="center"/>
    </xf>
    <xf numFmtId="3" fontId="3" fillId="3" borderId="0" xfId="10" applyNumberFormat="1" applyFont="1" applyFill="1" applyAlignment="1">
      <alignment vertical="center"/>
    </xf>
    <xf numFmtId="0" fontId="42" fillId="0" borderId="0" xfId="10" applyFont="1" applyFill="1" applyAlignment="1">
      <alignment vertical="center"/>
    </xf>
    <xf numFmtId="0" fontId="16" fillId="0" borderId="0" xfId="10" applyFont="1" applyFill="1" applyAlignment="1">
      <alignment vertical="center"/>
    </xf>
    <xf numFmtId="0" fontId="3" fillId="3" borderId="0" xfId="10" applyFont="1" applyFill="1" applyAlignment="1">
      <alignment vertical="center" wrapText="1"/>
    </xf>
    <xf numFmtId="3" fontId="3" fillId="0" borderId="0" xfId="10" applyNumberFormat="1" applyFont="1" applyFill="1" applyAlignment="1">
      <alignment vertical="center"/>
    </xf>
    <xf numFmtId="3" fontId="16" fillId="0" borderId="0" xfId="10" applyNumberFormat="1" applyFont="1" applyFill="1" applyAlignment="1">
      <alignment vertical="center"/>
    </xf>
    <xf numFmtId="0" fontId="3" fillId="0" borderId="0" xfId="10" applyFont="1" applyFill="1" applyAlignment="1">
      <alignment vertical="center" wrapText="1"/>
    </xf>
    <xf numFmtId="0" fontId="2" fillId="3" borderId="0" xfId="2" applyFont="1" applyFill="1" applyBorder="1" applyAlignment="1">
      <alignment horizontal="left" vertical="center" wrapText="1"/>
    </xf>
    <xf numFmtId="0" fontId="2" fillId="3" borderId="0" xfId="2" applyFont="1" applyFill="1" applyBorder="1" applyAlignment="1">
      <alignment horizontal="center" vertical="center"/>
    </xf>
    <xf numFmtId="0" fontId="7" fillId="3" borderId="0" xfId="10" applyFont="1" applyFill="1" applyAlignment="1">
      <alignment horizontal="left" wrapText="1"/>
    </xf>
    <xf numFmtId="0" fontId="3" fillId="3" borderId="14" xfId="9" applyFont="1" applyFill="1" applyBorder="1" applyAlignment="1">
      <alignment horizontal="left" vertical="center" wrapText="1"/>
    </xf>
    <xf numFmtId="3" fontId="3" fillId="3" borderId="14" xfId="3" applyNumberFormat="1" applyFont="1" applyFill="1" applyBorder="1" applyAlignment="1" applyProtection="1">
      <alignment horizontal="right" vertical="center" indent="1"/>
    </xf>
    <xf numFmtId="3" fontId="3" fillId="2" borderId="14" xfId="3" applyNumberFormat="1" applyFont="1" applyFill="1" applyBorder="1" applyAlignment="1" applyProtection="1">
      <alignment horizontal="right" vertical="center" indent="1"/>
    </xf>
    <xf numFmtId="166" fontId="3" fillId="3" borderId="14" xfId="3" applyNumberFormat="1" applyFont="1" applyFill="1" applyBorder="1" applyAlignment="1" applyProtection="1">
      <alignment horizontal="right" vertical="center" indent="1"/>
    </xf>
    <xf numFmtId="171" fontId="3" fillId="3" borderId="14" xfId="3" applyNumberFormat="1" applyFont="1" applyFill="1" applyBorder="1" applyAlignment="1" applyProtection="1">
      <alignment horizontal="right" vertical="center" indent="1"/>
    </xf>
    <xf numFmtId="0" fontId="3" fillId="3" borderId="0" xfId="9" applyFont="1" applyFill="1" applyBorder="1" applyAlignment="1">
      <alignment vertical="center"/>
    </xf>
    <xf numFmtId="0" fontId="3" fillId="3" borderId="16" xfId="9" applyFont="1" applyFill="1" applyBorder="1" applyAlignment="1">
      <alignment vertical="center"/>
    </xf>
    <xf numFmtId="0" fontId="43" fillId="3" borderId="3" xfId="0" applyFont="1" applyFill="1" applyBorder="1"/>
    <xf numFmtId="0" fontId="16" fillId="3" borderId="0" xfId="9" applyFont="1" applyFill="1" applyAlignment="1">
      <alignment vertical="center"/>
    </xf>
    <xf numFmtId="0" fontId="7" fillId="3" borderId="0" xfId="10" applyFont="1" applyFill="1" applyAlignment="1">
      <alignment horizontal="left"/>
    </xf>
    <xf numFmtId="3" fontId="16" fillId="3" borderId="0" xfId="3" applyNumberFormat="1" applyFont="1" applyFill="1" applyBorder="1" applyAlignment="1" applyProtection="1">
      <alignment horizontal="right" vertical="center" indent="1"/>
    </xf>
    <xf numFmtId="0" fontId="18" fillId="3" borderId="0" xfId="9" applyFont="1" applyFill="1" applyAlignment="1">
      <alignment vertical="center"/>
    </xf>
    <xf numFmtId="0" fontId="3" fillId="3" borderId="0" xfId="9" applyFont="1" applyFill="1" applyAlignment="1">
      <alignment horizontal="left" vertical="center"/>
    </xf>
    <xf numFmtId="0" fontId="3" fillId="3" borderId="16" xfId="9" applyFont="1" applyFill="1" applyBorder="1" applyAlignment="1">
      <alignment horizontal="left" vertical="center"/>
    </xf>
    <xf numFmtId="0" fontId="2" fillId="2" borderId="0" xfId="0" applyFont="1" applyFill="1"/>
    <xf numFmtId="0" fontId="0" fillId="2" borderId="0" xfId="0" applyFill="1"/>
    <xf numFmtId="0" fontId="45" fillId="0" borderId="0" xfId="11" applyFont="1"/>
    <xf numFmtId="0" fontId="7" fillId="0" borderId="0" xfId="11" applyFont="1"/>
    <xf numFmtId="0" fontId="3" fillId="0" borderId="0" xfId="11" applyFont="1"/>
    <xf numFmtId="0" fontId="16" fillId="0" borderId="0" xfId="0" applyFont="1"/>
    <xf numFmtId="0" fontId="18" fillId="0" borderId="14" xfId="11" applyNumberFormat="1" applyFont="1" applyFill="1" applyBorder="1" applyAlignment="1">
      <alignment horizontal="left" vertical="top"/>
    </xf>
    <xf numFmtId="0" fontId="46" fillId="2" borderId="14" xfId="11" applyFont="1" applyFill="1" applyBorder="1" applyAlignment="1">
      <alignment horizontal="center"/>
    </xf>
    <xf numFmtId="0" fontId="46" fillId="0" borderId="14" xfId="11" applyFont="1" applyFill="1" applyBorder="1" applyAlignment="1">
      <alignment horizontal="center"/>
    </xf>
    <xf numFmtId="0" fontId="18" fillId="0" borderId="16" xfId="11" applyNumberFormat="1" applyFont="1" applyFill="1" applyBorder="1" applyAlignment="1">
      <alignment horizontal="left" vertical="top"/>
    </xf>
    <xf numFmtId="0" fontId="46" fillId="2" borderId="16" xfId="12" applyFont="1" applyFill="1" applyBorder="1" applyAlignment="1">
      <alignment horizontal="center"/>
    </xf>
    <xf numFmtId="0" fontId="46" fillId="0" borderId="16" xfId="12" applyFont="1" applyFill="1" applyBorder="1" applyAlignment="1">
      <alignment horizontal="center"/>
    </xf>
    <xf numFmtId="0" fontId="3" fillId="0" borderId="0" xfId="11" applyFont="1" applyFill="1" applyBorder="1" applyAlignment="1">
      <alignment horizontal="left" vertical="center" wrapText="1"/>
    </xf>
    <xf numFmtId="3" fontId="30" fillId="2" borderId="0" xfId="11" quotePrefix="1" applyNumberFormat="1" applyFont="1" applyFill="1" applyBorder="1" applyAlignment="1">
      <alignment horizontal="right" indent="1"/>
    </xf>
    <xf numFmtId="3" fontId="30" fillId="0" borderId="0" xfId="11" quotePrefix="1" applyNumberFormat="1" applyFont="1" applyFill="1" applyBorder="1" applyAlignment="1">
      <alignment horizontal="right" indent="1"/>
    </xf>
    <xf numFmtId="170" fontId="30" fillId="2" borderId="0" xfId="13" quotePrefix="1" applyNumberFormat="1" applyFont="1" applyFill="1" applyBorder="1" applyAlignment="1">
      <alignment horizontal="right" indent="1"/>
    </xf>
    <xf numFmtId="170" fontId="30" fillId="0" borderId="0" xfId="13" quotePrefix="1" applyNumberFormat="1" applyFont="1" applyFill="1" applyBorder="1" applyAlignment="1">
      <alignment horizontal="right" indent="1"/>
    </xf>
    <xf numFmtId="170" fontId="30" fillId="0" borderId="0" xfId="13" applyNumberFormat="1" applyFont="1" applyFill="1" applyBorder="1" applyAlignment="1">
      <alignment horizontal="right" indent="1"/>
    </xf>
    <xf numFmtId="0" fontId="18" fillId="0" borderId="0" xfId="11" applyFont="1" applyFill="1" applyBorder="1" applyAlignment="1">
      <alignment horizontal="left" vertical="center" wrapText="1"/>
    </xf>
    <xf numFmtId="3" fontId="46" fillId="2" borderId="16" xfId="11" quotePrefix="1" applyNumberFormat="1" applyFont="1" applyFill="1" applyBorder="1" applyAlignment="1">
      <alignment horizontal="right" indent="1"/>
    </xf>
    <xf numFmtId="3" fontId="46" fillId="0" borderId="16" xfId="11" quotePrefix="1" applyNumberFormat="1" applyFont="1" applyFill="1" applyBorder="1" applyAlignment="1">
      <alignment horizontal="right" indent="1"/>
    </xf>
    <xf numFmtId="170" fontId="46" fillId="2" borderId="16" xfId="13" quotePrefix="1" applyNumberFormat="1" applyFont="1" applyFill="1" applyBorder="1" applyAlignment="1">
      <alignment horizontal="right" indent="1"/>
    </xf>
    <xf numFmtId="170" fontId="46" fillId="0" borderId="16" xfId="13" quotePrefix="1" applyNumberFormat="1" applyFont="1" applyFill="1" applyBorder="1" applyAlignment="1">
      <alignment horizontal="right" indent="1"/>
    </xf>
    <xf numFmtId="0" fontId="3" fillId="0" borderId="14" xfId="11" applyFont="1" applyBorder="1"/>
    <xf numFmtId="0" fontId="3" fillId="2" borderId="0" xfId="11" applyFont="1" applyFill="1" applyBorder="1" applyAlignment="1">
      <alignment horizontal="right" indent="1"/>
    </xf>
    <xf numFmtId="0" fontId="3" fillId="0" borderId="0" xfId="11" applyFont="1" applyFill="1" applyBorder="1" applyAlignment="1">
      <alignment horizontal="right" indent="1"/>
    </xf>
    <xf numFmtId="0" fontId="3" fillId="0" borderId="16" xfId="11" applyFont="1" applyFill="1" applyBorder="1" applyAlignment="1">
      <alignment horizontal="left" vertical="center" wrapText="1"/>
    </xf>
    <xf numFmtId="3" fontId="30" fillId="2" borderId="16" xfId="11" quotePrefix="1" applyNumberFormat="1" applyFont="1" applyFill="1" applyBorder="1" applyAlignment="1">
      <alignment horizontal="right" indent="1"/>
    </xf>
    <xf numFmtId="3" fontId="30" fillId="0" borderId="16" xfId="11" quotePrefix="1" applyNumberFormat="1" applyFont="1" applyFill="1" applyBorder="1" applyAlignment="1">
      <alignment horizontal="right" indent="1"/>
    </xf>
    <xf numFmtId="170" fontId="30" fillId="2" borderId="16" xfId="13" quotePrefix="1" applyNumberFormat="1" applyFont="1" applyFill="1" applyBorder="1" applyAlignment="1">
      <alignment horizontal="right" indent="1"/>
    </xf>
    <xf numFmtId="170" fontId="30" fillId="0" borderId="16" xfId="13" quotePrefix="1" applyNumberFormat="1" applyFont="1" applyFill="1" applyBorder="1" applyAlignment="1">
      <alignment horizontal="right" indent="1"/>
    </xf>
    <xf numFmtId="0" fontId="47" fillId="0" borderId="0" xfId="11" applyFont="1" applyFill="1"/>
    <xf numFmtId="170" fontId="3" fillId="0" borderId="0" xfId="11" applyNumberFormat="1" applyFont="1"/>
    <xf numFmtId="170" fontId="48" fillId="0" borderId="0" xfId="11" applyNumberFormat="1" applyFont="1" applyAlignment="1">
      <alignment horizontal="right"/>
    </xf>
    <xf numFmtId="0" fontId="47" fillId="0" borderId="0" xfId="2" applyFont="1"/>
    <xf numFmtId="170" fontId="0" fillId="0" borderId="0" xfId="0" applyNumberFormat="1"/>
    <xf numFmtId="0" fontId="46" fillId="0" borderId="14" xfId="11" applyFont="1" applyBorder="1" applyAlignment="1">
      <alignment horizontal="center"/>
    </xf>
    <xf numFmtId="170" fontId="30" fillId="2" borderId="0" xfId="11" quotePrefix="1" applyNumberFormat="1" applyFont="1" applyFill="1" applyBorder="1" applyAlignment="1">
      <alignment horizontal="right" indent="1"/>
    </xf>
    <xf numFmtId="170" fontId="30" fillId="0" borderId="0" xfId="11" quotePrefix="1" applyNumberFormat="1" applyFont="1" applyFill="1" applyBorder="1" applyAlignment="1">
      <alignment horizontal="right" indent="1"/>
    </xf>
    <xf numFmtId="170" fontId="30" fillId="2" borderId="16" xfId="11" quotePrefix="1" applyNumberFormat="1" applyFont="1" applyFill="1" applyBorder="1" applyAlignment="1">
      <alignment horizontal="right" indent="1"/>
    </xf>
    <xf numFmtId="170" fontId="30" fillId="0" borderId="16" xfId="11" quotePrefix="1" applyNumberFormat="1" applyFont="1" applyFill="1" applyBorder="1" applyAlignment="1">
      <alignment horizontal="right" indent="1"/>
    </xf>
    <xf numFmtId="0" fontId="48" fillId="0" borderId="0" xfId="11" applyFont="1" applyAlignment="1">
      <alignment horizontal="right"/>
    </xf>
    <xf numFmtId="0" fontId="47" fillId="0" borderId="0" xfId="11" applyFont="1"/>
    <xf numFmtId="0" fontId="47" fillId="0" borderId="0" xfId="0" applyFont="1"/>
    <xf numFmtId="0" fontId="45" fillId="3" borderId="0" xfId="11" applyFont="1" applyFill="1"/>
    <xf numFmtId="0" fontId="7" fillId="3" borderId="0" xfId="11" applyFont="1" applyFill="1"/>
    <xf numFmtId="0" fontId="18" fillId="3" borderId="14" xfId="11" applyNumberFormat="1" applyFont="1" applyFill="1" applyBorder="1" applyAlignment="1">
      <alignment horizontal="left" vertical="top"/>
    </xf>
    <xf numFmtId="0" fontId="18" fillId="2" borderId="24" xfId="11" applyNumberFormat="1" applyFont="1" applyFill="1" applyBorder="1" applyAlignment="1">
      <alignment horizontal="left" vertical="top"/>
    </xf>
    <xf numFmtId="0" fontId="46" fillId="3" borderId="14" xfId="11" applyFont="1" applyFill="1" applyBorder="1" applyAlignment="1">
      <alignment horizontal="center"/>
    </xf>
    <xf numFmtId="0" fontId="16" fillId="3" borderId="16" xfId="11" applyNumberFormat="1" applyFont="1" applyFill="1" applyBorder="1" applyAlignment="1">
      <alignment horizontal="left" vertical="top"/>
    </xf>
    <xf numFmtId="0" fontId="18" fillId="2" borderId="8" xfId="11" applyNumberFormat="1" applyFont="1" applyFill="1" applyBorder="1" applyAlignment="1">
      <alignment horizontal="left" vertical="top"/>
    </xf>
    <xf numFmtId="0" fontId="46" fillId="3" borderId="16" xfId="12" applyFont="1" applyFill="1" applyBorder="1" applyAlignment="1">
      <alignment horizontal="center"/>
    </xf>
    <xf numFmtId="3" fontId="18" fillId="2" borderId="11" xfId="0" applyNumberFormat="1" applyFont="1" applyFill="1" applyBorder="1" applyAlignment="1">
      <alignment horizontal="right" indent="1"/>
    </xf>
    <xf numFmtId="3" fontId="46" fillId="3" borderId="14" xfId="11" quotePrefix="1" applyNumberFormat="1" applyFont="1" applyFill="1" applyBorder="1" applyAlignment="1">
      <alignment horizontal="right" indent="1"/>
    </xf>
    <xf numFmtId="3" fontId="46" fillId="2" borderId="14" xfId="11" quotePrefix="1" applyNumberFormat="1" applyFont="1" applyFill="1" applyBorder="1" applyAlignment="1">
      <alignment horizontal="right" indent="1"/>
    </xf>
    <xf numFmtId="170" fontId="46" fillId="3" borderId="14" xfId="13" quotePrefix="1" applyNumberFormat="1" applyFont="1" applyFill="1" applyBorder="1" applyAlignment="1">
      <alignment horizontal="right" indent="1"/>
    </xf>
    <xf numFmtId="170" fontId="46" fillId="2" borderId="14" xfId="13" quotePrefix="1" applyNumberFormat="1" applyFont="1" applyFill="1" applyBorder="1" applyAlignment="1">
      <alignment horizontal="right" indent="1"/>
    </xf>
    <xf numFmtId="0" fontId="0" fillId="3" borderId="0" xfId="0" applyFill="1" applyBorder="1"/>
    <xf numFmtId="3" fontId="0" fillId="2" borderId="11" xfId="0" applyNumberFormat="1" applyFill="1" applyBorder="1" applyAlignment="1">
      <alignment horizontal="right" indent="1"/>
    </xf>
    <xf numFmtId="3" fontId="30" fillId="3" borderId="0" xfId="11" quotePrefix="1" applyNumberFormat="1" applyFont="1" applyFill="1" applyBorder="1" applyAlignment="1">
      <alignment horizontal="right" indent="1"/>
    </xf>
    <xf numFmtId="170" fontId="30" fillId="3" borderId="0" xfId="13" quotePrefix="1" applyNumberFormat="1" applyFont="1" applyFill="1" applyBorder="1" applyAlignment="1">
      <alignment horizontal="right" indent="1"/>
    </xf>
    <xf numFmtId="0" fontId="0" fillId="3" borderId="16" xfId="0" applyFill="1" applyBorder="1"/>
    <xf numFmtId="3" fontId="0" fillId="2" borderId="8" xfId="0" applyNumberFormat="1" applyFill="1" applyBorder="1" applyAlignment="1">
      <alignment horizontal="right" indent="1"/>
    </xf>
    <xf numFmtId="3" fontId="30" fillId="3" borderId="16" xfId="11" quotePrefix="1" applyNumberFormat="1" applyFont="1" applyFill="1" applyBorder="1" applyAlignment="1">
      <alignment horizontal="right" indent="1"/>
    </xf>
    <xf numFmtId="170" fontId="30" fillId="3" borderId="16" xfId="13" quotePrefix="1" applyNumberFormat="1" applyFont="1" applyFill="1" applyBorder="1" applyAlignment="1">
      <alignment horizontal="right" indent="1"/>
    </xf>
    <xf numFmtId="3" fontId="46" fillId="3" borderId="0" xfId="11" quotePrefix="1" applyNumberFormat="1" applyFont="1" applyFill="1" applyBorder="1" applyAlignment="1">
      <alignment horizontal="right" indent="1"/>
    </xf>
    <xf numFmtId="3" fontId="46" fillId="2" borderId="0" xfId="11" quotePrefix="1" applyNumberFormat="1" applyFont="1" applyFill="1" applyBorder="1" applyAlignment="1">
      <alignment horizontal="right" indent="1"/>
    </xf>
    <xf numFmtId="170" fontId="46" fillId="3" borderId="0" xfId="13" quotePrefix="1" applyNumberFormat="1" applyFont="1" applyFill="1" applyBorder="1" applyAlignment="1">
      <alignment horizontal="right" indent="1"/>
    </xf>
    <xf numFmtId="170" fontId="46" fillId="2" borderId="0" xfId="13" quotePrefix="1" applyNumberFormat="1" applyFont="1" applyFill="1" applyBorder="1" applyAlignment="1">
      <alignment horizontal="right" indent="1"/>
    </xf>
    <xf numFmtId="0" fontId="47" fillId="3" borderId="0" xfId="11" applyFont="1" applyFill="1"/>
    <xf numFmtId="3" fontId="0" fillId="0" borderId="0" xfId="0" applyNumberFormat="1"/>
    <xf numFmtId="0" fontId="3" fillId="2" borderId="14" xfId="11" applyFont="1" applyFill="1" applyBorder="1" applyAlignment="1">
      <alignment horizontal="right" indent="1"/>
    </xf>
    <xf numFmtId="0" fontId="3" fillId="0" borderId="14" xfId="11" applyFont="1" applyFill="1" applyBorder="1" applyAlignment="1">
      <alignment horizontal="right" indent="1"/>
    </xf>
    <xf numFmtId="170" fontId="30" fillId="2" borderId="14" xfId="13" quotePrefix="1" applyNumberFormat="1" applyFont="1" applyFill="1" applyBorder="1" applyAlignment="1">
      <alignment horizontal="right" indent="1"/>
    </xf>
    <xf numFmtId="170" fontId="30" fillId="0" borderId="14" xfId="13" quotePrefix="1" applyNumberFormat="1" applyFont="1" applyFill="1" applyBorder="1" applyAlignment="1">
      <alignment horizontal="right" indent="1"/>
    </xf>
    <xf numFmtId="0" fontId="3" fillId="0" borderId="0" xfId="14" applyFont="1" applyBorder="1" applyAlignment="1">
      <alignment wrapText="1"/>
    </xf>
    <xf numFmtId="0" fontId="3" fillId="0" borderId="0" xfId="14" applyFont="1" applyAlignment="1">
      <alignment wrapText="1"/>
    </xf>
    <xf numFmtId="0" fontId="22" fillId="0" borderId="0" xfId="2" applyFont="1"/>
    <xf numFmtId="0" fontId="2" fillId="2" borderId="0" xfId="4" applyFont="1" applyFill="1"/>
    <xf numFmtId="0" fontId="26" fillId="2" borderId="0" xfId="4" applyFont="1" applyFill="1"/>
    <xf numFmtId="0" fontId="3" fillId="0" borderId="0" xfId="4"/>
    <xf numFmtId="0" fontId="28" fillId="0" borderId="0" xfId="2" applyFont="1"/>
    <xf numFmtId="0" fontId="50" fillId="0" borderId="0" xfId="11" applyFont="1"/>
    <xf numFmtId="0" fontId="7" fillId="0" borderId="0" xfId="11" applyFont="1" applyFill="1"/>
    <xf numFmtId="0" fontId="26" fillId="0" borderId="0" xfId="11" applyFont="1" applyFill="1"/>
    <xf numFmtId="0" fontId="41" fillId="0" borderId="16" xfId="4" applyFont="1" applyFill="1" applyBorder="1"/>
    <xf numFmtId="1" fontId="30" fillId="2" borderId="0" xfId="11" quotePrefix="1" applyNumberFormat="1" applyFont="1" applyFill="1" applyBorder="1" applyAlignment="1">
      <alignment horizontal="right" indent="1"/>
    </xf>
    <xf numFmtId="170" fontId="30" fillId="2" borderId="0" xfId="15" quotePrefix="1" applyNumberFormat="1" applyFont="1" applyFill="1" applyBorder="1" applyAlignment="1">
      <alignment horizontal="right" indent="1"/>
    </xf>
    <xf numFmtId="1" fontId="46" fillId="2" borderId="16" xfId="11" quotePrefix="1" applyNumberFormat="1" applyFont="1" applyFill="1" applyBorder="1" applyAlignment="1">
      <alignment horizontal="right" indent="1"/>
    </xf>
    <xf numFmtId="170" fontId="46" fillId="2" borderId="16" xfId="15" quotePrefix="1" applyNumberFormat="1" applyFont="1" applyFill="1" applyBorder="1" applyAlignment="1">
      <alignment horizontal="right" indent="1"/>
    </xf>
    <xf numFmtId="1" fontId="3" fillId="2" borderId="0" xfId="11" applyNumberFormat="1" applyFont="1" applyFill="1" applyBorder="1" applyAlignment="1">
      <alignment horizontal="right" indent="1"/>
    </xf>
    <xf numFmtId="1" fontId="30" fillId="2" borderId="16" xfId="11" quotePrefix="1" applyNumberFormat="1" applyFont="1" applyFill="1" applyBorder="1" applyAlignment="1">
      <alignment horizontal="right" indent="1"/>
    </xf>
    <xf numFmtId="170" fontId="30" fillId="2" borderId="16" xfId="15" quotePrefix="1" applyNumberFormat="1" applyFont="1" applyFill="1" applyBorder="1" applyAlignment="1">
      <alignment horizontal="right" indent="1"/>
    </xf>
    <xf numFmtId="0" fontId="47" fillId="0" borderId="0" xfId="5" applyFont="1" applyFill="1" applyAlignment="1"/>
    <xf numFmtId="0" fontId="26" fillId="0" borderId="0" xfId="11" applyFont="1"/>
    <xf numFmtId="0" fontId="51" fillId="0" borderId="0" xfId="11" applyFont="1" applyFill="1"/>
    <xf numFmtId="0" fontId="7" fillId="0" borderId="0" xfId="12" applyFont="1" applyFill="1"/>
    <xf numFmtId="0" fontId="13" fillId="0" borderId="0" xfId="12" applyFont="1"/>
    <xf numFmtId="0" fontId="3" fillId="0" borderId="0" xfId="4" applyFill="1"/>
    <xf numFmtId="0" fontId="46" fillId="2" borderId="14" xfId="12" applyFont="1" applyFill="1" applyBorder="1" applyAlignment="1">
      <alignment horizontal="center"/>
    </xf>
    <xf numFmtId="3" fontId="30" fillId="2" borderId="0" xfId="12" applyNumberFormat="1" applyFont="1" applyFill="1" applyBorder="1" applyAlignment="1">
      <alignment horizontal="right" indent="1"/>
    </xf>
    <xf numFmtId="170" fontId="30" fillId="2" borderId="0" xfId="15" applyNumberFormat="1" applyFont="1" applyFill="1" applyBorder="1" applyAlignment="1">
      <alignment horizontal="right" indent="1"/>
    </xf>
    <xf numFmtId="0" fontId="53" fillId="0" borderId="0" xfId="16" applyFont="1" applyFill="1" applyBorder="1" applyAlignment="1"/>
    <xf numFmtId="3" fontId="30" fillId="2" borderId="3" xfId="12" applyNumberFormat="1" applyFont="1" applyFill="1" applyBorder="1" applyAlignment="1">
      <alignment horizontal="right" indent="1"/>
    </xf>
    <xf numFmtId="170" fontId="30" fillId="2" borderId="3" xfId="15" applyNumberFormat="1" applyFont="1" applyFill="1" applyBorder="1" applyAlignment="1">
      <alignment horizontal="right" indent="1"/>
    </xf>
    <xf numFmtId="3" fontId="46" fillId="2" borderId="14" xfId="12" applyNumberFormat="1" applyFont="1" applyFill="1" applyBorder="1" applyAlignment="1">
      <alignment horizontal="right" indent="1"/>
    </xf>
    <xf numFmtId="170" fontId="46" fillId="2" borderId="14" xfId="15" applyNumberFormat="1" applyFont="1" applyFill="1" applyBorder="1" applyAlignment="1">
      <alignment horizontal="right" indent="1"/>
    </xf>
    <xf numFmtId="3" fontId="30" fillId="2" borderId="16" xfId="12" applyNumberFormat="1" applyFont="1" applyFill="1" applyBorder="1" applyAlignment="1">
      <alignment horizontal="right" indent="1"/>
    </xf>
    <xf numFmtId="170" fontId="30" fillId="2" borderId="16" xfId="15" applyNumberFormat="1" applyFont="1" applyFill="1" applyBorder="1" applyAlignment="1">
      <alignment horizontal="right" indent="1"/>
    </xf>
    <xf numFmtId="3" fontId="46" fillId="2" borderId="3" xfId="12" applyNumberFormat="1" applyFont="1" applyFill="1" applyBorder="1" applyAlignment="1">
      <alignment horizontal="right" indent="1"/>
    </xf>
    <xf numFmtId="170" fontId="46" fillId="2" borderId="3" xfId="15" applyNumberFormat="1" applyFont="1" applyFill="1" applyBorder="1" applyAlignment="1">
      <alignment horizontal="right" indent="1"/>
    </xf>
    <xf numFmtId="0" fontId="26" fillId="0" borderId="0" xfId="4" applyFont="1"/>
    <xf numFmtId="169" fontId="0" fillId="0" borderId="0" xfId="0" applyNumberFormat="1" applyFill="1" applyBorder="1" applyAlignment="1">
      <alignment horizontal="right" indent="1"/>
    </xf>
    <xf numFmtId="0" fontId="23" fillId="0" borderId="0" xfId="2" applyFont="1" applyFill="1" applyAlignment="1"/>
    <xf numFmtId="0" fontId="3" fillId="0" borderId="0" xfId="2" applyFont="1" applyFill="1"/>
    <xf numFmtId="0" fontId="21" fillId="3" borderId="3" xfId="0" applyFont="1" applyFill="1" applyBorder="1" applyAlignment="1">
      <alignment horizontal="left" vertical="top" wrapText="1"/>
    </xf>
    <xf numFmtId="3" fontId="21" fillId="3" borderId="3" xfId="0" applyNumberFormat="1" applyFont="1" applyFill="1" applyBorder="1" applyAlignment="1">
      <alignment horizontal="right" vertical="top" wrapText="1" indent="1"/>
    </xf>
    <xf numFmtId="3" fontId="3" fillId="2" borderId="3" xfId="0" applyNumberFormat="1" applyFont="1" applyFill="1" applyBorder="1" applyAlignment="1">
      <alignment horizontal="right" vertical="top" wrapText="1" indent="1"/>
    </xf>
    <xf numFmtId="166" fontId="21" fillId="3" borderId="3" xfId="1" applyNumberFormat="1" applyFont="1" applyFill="1" applyBorder="1" applyAlignment="1">
      <alignment vertical="top" wrapText="1"/>
    </xf>
    <xf numFmtId="171" fontId="21" fillId="3" borderId="3" xfId="0" applyNumberFormat="1" applyFont="1" applyFill="1" applyBorder="1" applyAlignment="1">
      <alignment horizontal="right" vertical="top" wrapText="1" indent="1"/>
    </xf>
    <xf numFmtId="0" fontId="21" fillId="3" borderId="15" xfId="0" applyFont="1" applyFill="1" applyBorder="1" applyAlignment="1">
      <alignment horizontal="left" vertical="top" wrapText="1"/>
    </xf>
    <xf numFmtId="3" fontId="21" fillId="3" borderId="15" xfId="0" applyNumberFormat="1" applyFont="1" applyFill="1" applyBorder="1" applyAlignment="1">
      <alignment horizontal="right" vertical="top" wrapText="1" indent="1"/>
    </xf>
    <xf numFmtId="3" fontId="3" fillId="2" borderId="15" xfId="0" applyNumberFormat="1" applyFont="1" applyFill="1" applyBorder="1" applyAlignment="1">
      <alignment horizontal="right" vertical="top" wrapText="1" indent="1"/>
    </xf>
    <xf numFmtId="166" fontId="21" fillId="3" borderId="15" xfId="1" applyNumberFormat="1" applyFont="1" applyFill="1" applyBorder="1" applyAlignment="1">
      <alignment vertical="top" wrapText="1"/>
    </xf>
    <xf numFmtId="171" fontId="21" fillId="3" borderId="3" xfId="0" applyNumberFormat="1" applyFont="1" applyFill="1" applyBorder="1" applyAlignment="1">
      <alignment vertical="top" wrapText="1"/>
    </xf>
    <xf numFmtId="169" fontId="0" fillId="3" borderId="0" xfId="0" applyNumberFormat="1" applyFill="1" applyBorder="1" applyAlignment="1">
      <alignment horizontal="right" indent="1"/>
    </xf>
    <xf numFmtId="0" fontId="7" fillId="3" borderId="0" xfId="4" applyFont="1" applyFill="1" applyBorder="1" applyAlignment="1"/>
    <xf numFmtId="0" fontId="17" fillId="3" borderId="3" xfId="0" applyFont="1" applyFill="1" applyBorder="1" applyAlignment="1">
      <alignment horizontal="center" wrapText="1"/>
    </xf>
    <xf numFmtId="0" fontId="17" fillId="3" borderId="3" xfId="0" applyFont="1" applyFill="1" applyBorder="1" applyAlignment="1">
      <alignment horizontal="center"/>
    </xf>
    <xf numFmtId="171" fontId="33" fillId="0" borderId="0" xfId="0" applyNumberFormat="1" applyFont="1"/>
    <xf numFmtId="170" fontId="33" fillId="0" borderId="0" xfId="0" applyNumberFormat="1" applyFont="1"/>
    <xf numFmtId="171" fontId="0" fillId="0" borderId="0" xfId="0" applyNumberFormat="1"/>
    <xf numFmtId="171" fontId="54" fillId="0" borderId="0" xfId="0" applyNumberFormat="1" applyFont="1"/>
    <xf numFmtId="0" fontId="3" fillId="3" borderId="0" xfId="0" quotePrefix="1" applyFont="1" applyFill="1" applyBorder="1" applyAlignment="1">
      <alignment horizontal="left"/>
    </xf>
    <xf numFmtId="0" fontId="17" fillId="0" borderId="0" xfId="0" applyFont="1" applyFill="1" applyBorder="1" applyAlignment="1">
      <alignment horizontal="left" vertical="top"/>
    </xf>
    <xf numFmtId="171" fontId="0" fillId="0" borderId="0" xfId="0" applyNumberFormat="1" applyFill="1"/>
    <xf numFmtId="0" fontId="3" fillId="0" borderId="0" xfId="0" applyFont="1" applyFill="1" applyBorder="1" applyAlignment="1">
      <alignment horizontal="left" vertical="top"/>
    </xf>
    <xf numFmtId="0" fontId="21" fillId="3" borderId="16" xfId="0" applyFont="1" applyFill="1" applyBorder="1" applyAlignment="1">
      <alignment horizontal="left" vertical="top"/>
    </xf>
    <xf numFmtId="0" fontId="21" fillId="0" borderId="0" xfId="0" applyFont="1" applyFill="1" applyBorder="1" applyAlignment="1">
      <alignment horizontal="left" vertical="top"/>
    </xf>
    <xf numFmtId="171" fontId="33" fillId="0" borderId="0" xfId="0" applyNumberFormat="1" applyFont="1" applyFill="1"/>
    <xf numFmtId="167" fontId="3" fillId="0" borderId="0" xfId="1" applyNumberFormat="1" applyFont="1" applyFill="1" applyBorder="1" applyAlignment="1">
      <alignment horizontal="right" indent="1"/>
    </xf>
    <xf numFmtId="0" fontId="3" fillId="3" borderId="16" xfId="0" applyFont="1" applyFill="1" applyBorder="1" applyAlignment="1">
      <alignment horizontal="left" vertical="top"/>
    </xf>
    <xf numFmtId="169" fontId="0" fillId="0" borderId="16" xfId="0" applyNumberFormat="1" applyFill="1" applyBorder="1" applyAlignment="1">
      <alignment horizontal="right" indent="1"/>
    </xf>
    <xf numFmtId="0" fontId="7" fillId="0" borderId="0" xfId="6" applyFont="1" applyFill="1" applyBorder="1"/>
    <xf numFmtId="0" fontId="16" fillId="3" borderId="0" xfId="4" applyFont="1" applyFill="1" applyAlignment="1">
      <alignment wrapText="1"/>
    </xf>
    <xf numFmtId="0" fontId="17" fillId="3" borderId="14" xfId="0" applyFont="1" applyFill="1" applyBorder="1" applyAlignment="1">
      <alignment wrapText="1"/>
    </xf>
    <xf numFmtId="0" fontId="3" fillId="3" borderId="0" xfId="0" applyFont="1" applyFill="1" applyBorder="1" applyAlignment="1">
      <alignment wrapText="1"/>
    </xf>
    <xf numFmtId="0" fontId="17" fillId="3" borderId="0" xfId="0" applyFont="1" applyFill="1" applyBorder="1" applyAlignment="1">
      <alignment wrapText="1"/>
    </xf>
    <xf numFmtId="0" fontId="3" fillId="3" borderId="0" xfId="0" quotePrefix="1" applyFont="1" applyFill="1" applyBorder="1" applyAlignment="1">
      <alignment horizontal="left" wrapText="1"/>
    </xf>
    <xf numFmtId="0" fontId="3" fillId="3" borderId="16" xfId="0" applyFont="1" applyFill="1" applyBorder="1" applyAlignment="1">
      <alignment wrapText="1"/>
    </xf>
    <xf numFmtId="0" fontId="22" fillId="3" borderId="0" xfId="4" applyFont="1" applyFill="1" applyBorder="1" applyAlignment="1"/>
    <xf numFmtId="172" fontId="0" fillId="3" borderId="0" xfId="0" applyNumberFormat="1" applyFill="1" applyBorder="1" applyAlignment="1"/>
    <xf numFmtId="0" fontId="3" fillId="3" borderId="0" xfId="4" applyFont="1" applyFill="1" applyBorder="1" applyAlignment="1"/>
    <xf numFmtId="0" fontId="3" fillId="3" borderId="0" xfId="4" applyFont="1" applyFill="1" applyAlignment="1"/>
    <xf numFmtId="0" fontId="22" fillId="3" borderId="0" xfId="7" applyFont="1" applyFill="1" applyBorder="1" applyAlignment="1">
      <alignment horizontal="left"/>
    </xf>
    <xf numFmtId="0" fontId="25" fillId="0" borderId="0" xfId="0" applyFont="1" applyAlignment="1">
      <alignment wrapText="1"/>
    </xf>
    <xf numFmtId="0" fontId="16" fillId="3" borderId="0" xfId="7" applyFont="1" applyFill="1" applyAlignment="1"/>
    <xf numFmtId="0" fontId="3" fillId="3" borderId="0" xfId="7" applyFont="1" applyFill="1" applyAlignment="1"/>
    <xf numFmtId="0" fontId="3" fillId="3" borderId="0" xfId="2" applyFont="1" applyFill="1" applyAlignment="1"/>
    <xf numFmtId="0" fontId="22" fillId="3" borderId="0" xfId="2" applyFont="1" applyFill="1" applyAlignment="1"/>
    <xf numFmtId="0" fontId="17" fillId="3" borderId="0" xfId="0" applyFont="1" applyFill="1" applyBorder="1" applyAlignment="1">
      <alignment horizontal="center" wrapText="1"/>
    </xf>
    <xf numFmtId="0" fontId="17" fillId="3" borderId="3" xfId="0" applyFont="1" applyFill="1" applyBorder="1" applyAlignment="1">
      <alignment horizontal="center" vertical="center" wrapText="1"/>
    </xf>
    <xf numFmtId="0" fontId="26" fillId="3" borderId="0" xfId="4" applyFont="1" applyFill="1" applyAlignment="1"/>
    <xf numFmtId="0" fontId="22" fillId="3" borderId="0" xfId="4" applyFont="1" applyFill="1" applyAlignment="1">
      <alignment vertical="center"/>
    </xf>
    <xf numFmtId="0" fontId="18" fillId="3" borderId="14" xfId="0" applyFont="1" applyFill="1" applyBorder="1" applyAlignment="1"/>
    <xf numFmtId="171" fontId="57" fillId="0" borderId="0" xfId="0" applyNumberFormat="1" applyFont="1"/>
    <xf numFmtId="0" fontId="18" fillId="3" borderId="0" xfId="0" applyFont="1" applyFill="1" applyBorder="1" applyAlignment="1"/>
    <xf numFmtId="0" fontId="3" fillId="3" borderId="0" xfId="0" quotePrefix="1" applyFont="1" applyFill="1" applyBorder="1" applyAlignment="1">
      <alignment horizontal="left" indent="1"/>
    </xf>
    <xf numFmtId="0" fontId="16" fillId="3" borderId="0" xfId="0" applyFont="1" applyFill="1" applyBorder="1" applyAlignment="1">
      <alignment horizontal="left" indent="3"/>
    </xf>
    <xf numFmtId="0" fontId="18" fillId="3" borderId="14" xfId="0" applyFont="1" applyFill="1" applyBorder="1" applyAlignment="1">
      <alignment horizontal="left" vertical="top"/>
    </xf>
    <xf numFmtId="0" fontId="18" fillId="3" borderId="16" xfId="0" applyFont="1" applyFill="1" applyBorder="1" applyAlignment="1">
      <alignment horizontal="left" vertical="top"/>
    </xf>
    <xf numFmtId="0" fontId="18" fillId="3" borderId="0" xfId="0" applyFont="1" applyFill="1" applyBorder="1" applyAlignment="1">
      <alignment horizontal="left" vertical="top"/>
    </xf>
    <xf numFmtId="0" fontId="3" fillId="3" borderId="14" xfId="0" applyFont="1" applyFill="1" applyBorder="1" applyAlignment="1">
      <alignment horizontal="left" vertical="top"/>
    </xf>
    <xf numFmtId="0" fontId="22" fillId="3" borderId="0" xfId="4" applyFont="1" applyFill="1" applyAlignment="1">
      <alignment vertical="top"/>
    </xf>
    <xf numFmtId="0" fontId="16" fillId="3" borderId="0" xfId="0" applyFont="1" applyFill="1" applyBorder="1" applyAlignment="1">
      <alignment horizontal="left" vertical="top"/>
    </xf>
    <xf numFmtId="169" fontId="21" fillId="3" borderId="0" xfId="0" applyNumberFormat="1" applyFont="1" applyFill="1" applyBorder="1" applyAlignment="1">
      <alignment horizontal="right" indent="1"/>
    </xf>
    <xf numFmtId="0" fontId="22" fillId="3" borderId="14" xfId="4" applyFont="1" applyFill="1" applyBorder="1" applyAlignment="1"/>
    <xf numFmtId="171" fontId="0" fillId="0" borderId="0" xfId="0" applyNumberFormat="1" applyFont="1"/>
    <xf numFmtId="170" fontId="0" fillId="0" borderId="0" xfId="0" applyNumberFormat="1" applyFont="1"/>
    <xf numFmtId="0" fontId="2" fillId="2" borderId="0" xfId="2" applyFont="1" applyFill="1" applyBorder="1" applyAlignment="1">
      <alignment horizontal="left" vertical="center" wrapText="1"/>
    </xf>
    <xf numFmtId="0" fontId="37" fillId="3" borderId="0" xfId="0" applyFont="1" applyFill="1" applyAlignment="1">
      <alignment horizontal="justify"/>
    </xf>
    <xf numFmtId="0" fontId="17" fillId="3" borderId="20" xfId="0" applyFont="1" applyFill="1" applyBorder="1" applyAlignment="1">
      <alignment horizontal="center"/>
    </xf>
    <xf numFmtId="170" fontId="20" fillId="3" borderId="0" xfId="0" applyNumberFormat="1" applyFont="1" applyFill="1" applyAlignment="1">
      <alignment horizontal="center" vertical="center"/>
    </xf>
    <xf numFmtId="0" fontId="17" fillId="3" borderId="25" xfId="0" applyFont="1" applyFill="1" applyBorder="1" applyAlignment="1">
      <alignment horizontal="center" vertical="center" wrapText="1"/>
    </xf>
    <xf numFmtId="0" fontId="21" fillId="3" borderId="21" xfId="0" applyFont="1" applyFill="1" applyBorder="1" applyAlignment="1">
      <alignment horizontal="left" vertical="top" wrapText="1"/>
    </xf>
    <xf numFmtId="3" fontId="21" fillId="3" borderId="26" xfId="0" applyNumberFormat="1" applyFont="1" applyFill="1" applyBorder="1" applyAlignment="1">
      <alignment horizontal="right" vertical="top" wrapText="1" indent="1"/>
    </xf>
    <xf numFmtId="0" fontId="17" fillId="3" borderId="20" xfId="0" applyFont="1" applyFill="1" applyBorder="1" applyAlignment="1">
      <alignment horizontal="left"/>
    </xf>
    <xf numFmtId="0" fontId="21" fillId="3" borderId="27" xfId="0" applyFont="1" applyFill="1" applyBorder="1" applyAlignment="1">
      <alignment horizontal="left" vertical="center" wrapText="1"/>
    </xf>
    <xf numFmtId="3" fontId="21" fillId="3" borderId="27" xfId="0" applyNumberFormat="1" applyFont="1" applyFill="1" applyBorder="1" applyAlignment="1">
      <alignment horizontal="center" vertical="center" wrapText="1"/>
    </xf>
    <xf numFmtId="3" fontId="22" fillId="0" borderId="0" xfId="9" applyNumberFormat="1" applyFont="1" applyFill="1" applyBorder="1" applyAlignment="1" applyProtection="1">
      <alignment horizontal="left" vertical="center"/>
    </xf>
    <xf numFmtId="0" fontId="17" fillId="3" borderId="28" xfId="0" applyFont="1" applyFill="1" applyBorder="1" applyAlignment="1">
      <alignment horizontal="center" vertical="top" wrapText="1"/>
    </xf>
    <xf numFmtId="0" fontId="17" fillId="3" borderId="27" xfId="0" applyFont="1" applyFill="1" applyBorder="1" applyAlignment="1">
      <alignment horizontal="left" vertical="top" wrapText="1"/>
    </xf>
    <xf numFmtId="3" fontId="17" fillId="3" borderId="27" xfId="0" applyNumberFormat="1" applyFont="1" applyFill="1" applyBorder="1" applyAlignment="1">
      <alignment horizontal="right" vertical="top" wrapText="1" indent="1"/>
    </xf>
    <xf numFmtId="3" fontId="21" fillId="3" borderId="27" xfId="0" applyNumberFormat="1" applyFont="1" applyFill="1" applyBorder="1" applyAlignment="1">
      <alignment horizontal="right" vertical="center" wrapText="1" indent="1"/>
    </xf>
    <xf numFmtId="0" fontId="17" fillId="3" borderId="20" xfId="0" applyFont="1" applyFill="1" applyBorder="1" applyAlignment="1">
      <alignment horizontal="center" wrapText="1"/>
    </xf>
    <xf numFmtId="0" fontId="3" fillId="3" borderId="0" xfId="9" applyFont="1" applyFill="1" applyBorder="1" applyAlignment="1">
      <alignment horizontal="left" vertical="center"/>
    </xf>
    <xf numFmtId="170" fontId="20" fillId="3" borderId="0" xfId="0" applyNumberFormat="1" applyFont="1" applyFill="1" applyBorder="1" applyAlignment="1">
      <alignment horizontal="center" vertical="center"/>
    </xf>
    <xf numFmtId="0" fontId="3" fillId="3" borderId="27" xfId="9" applyFont="1" applyFill="1" applyBorder="1" applyAlignment="1">
      <alignment horizontal="left" vertical="center" wrapText="1"/>
    </xf>
    <xf numFmtId="3" fontId="3" fillId="3" borderId="27" xfId="3" applyNumberFormat="1" applyFont="1" applyFill="1" applyBorder="1" applyAlignment="1" applyProtection="1">
      <alignment horizontal="right" vertical="center" indent="1"/>
    </xf>
    <xf numFmtId="0" fontId="37" fillId="3" borderId="0" xfId="0" applyFont="1" applyFill="1" applyBorder="1" applyAlignment="1">
      <alignment horizontal="left"/>
    </xf>
    <xf numFmtId="3" fontId="22" fillId="3" borderId="0" xfId="9" applyNumberFormat="1" applyFont="1" applyFill="1" applyBorder="1" applyAlignment="1" applyProtection="1">
      <alignment horizontal="left" vertical="center"/>
    </xf>
    <xf numFmtId="0" fontId="18" fillId="3" borderId="27" xfId="9" applyFont="1" applyFill="1" applyBorder="1" applyAlignment="1">
      <alignment horizontal="left" vertical="center" wrapText="1"/>
    </xf>
    <xf numFmtId="3" fontId="18" fillId="3" borderId="27" xfId="3" applyNumberFormat="1" applyFont="1" applyFill="1" applyBorder="1" applyAlignment="1" applyProtection="1">
      <alignment horizontal="right" vertical="center" indent="1"/>
    </xf>
    <xf numFmtId="3" fontId="30" fillId="3" borderId="29" xfId="9" applyNumberFormat="1" applyFont="1" applyFill="1" applyBorder="1" applyAlignment="1" applyProtection="1">
      <alignment horizontal="left" vertical="center" wrapText="1"/>
    </xf>
    <xf numFmtId="3" fontId="30" fillId="0" borderId="29" xfId="9" applyNumberFormat="1" applyFont="1" applyFill="1" applyBorder="1" applyAlignment="1" applyProtection="1">
      <alignment horizontal="left" vertical="center" wrapText="1"/>
    </xf>
    <xf numFmtId="0" fontId="18" fillId="3" borderId="0" xfId="9" applyFont="1" applyFill="1" applyBorder="1" applyAlignment="1">
      <alignment vertical="center"/>
    </xf>
    <xf numFmtId="0" fontId="22" fillId="3" borderId="0" xfId="9" applyFont="1" applyFill="1" applyBorder="1" applyAlignment="1">
      <alignment vertical="center"/>
    </xf>
    <xf numFmtId="0" fontId="22" fillId="3" borderId="0" xfId="9" applyFont="1" applyFill="1" applyBorder="1" applyAlignment="1">
      <alignment horizontal="left" vertical="center" indent="3"/>
    </xf>
    <xf numFmtId="0" fontId="22" fillId="3" borderId="0" xfId="9" applyFont="1" applyFill="1" applyBorder="1" applyAlignment="1">
      <alignment horizontal="left" vertical="center"/>
    </xf>
    <xf numFmtId="0" fontId="22" fillId="3" borderId="16" xfId="9" applyFont="1" applyFill="1" applyBorder="1" applyAlignment="1">
      <alignment horizontal="left" vertical="center" indent="3"/>
    </xf>
    <xf numFmtId="0" fontId="18" fillId="3" borderId="3" xfId="9" applyFont="1" applyFill="1" applyBorder="1" applyAlignment="1">
      <alignment vertical="center"/>
    </xf>
    <xf numFmtId="0" fontId="22" fillId="3" borderId="0" xfId="9" applyFont="1" applyFill="1" applyAlignment="1">
      <alignment vertical="center"/>
    </xf>
    <xf numFmtId="0" fontId="22" fillId="3" borderId="0" xfId="9" applyFont="1" applyFill="1" applyAlignment="1">
      <alignment horizontal="left" vertical="center" indent="3"/>
    </xf>
    <xf numFmtId="0" fontId="22" fillId="3" borderId="0" xfId="9" applyFont="1" applyFill="1" applyAlignment="1">
      <alignment horizontal="left" vertical="center"/>
    </xf>
    <xf numFmtId="0" fontId="20" fillId="3" borderId="0" xfId="0" applyFont="1" applyFill="1" applyAlignment="1">
      <alignment horizontal="right"/>
    </xf>
    <xf numFmtId="3" fontId="20" fillId="3" borderId="0" xfId="0" applyNumberFormat="1" applyFont="1" applyFill="1" applyAlignment="1">
      <alignment horizontal="center" vertical="center"/>
    </xf>
    <xf numFmtId="3" fontId="21" fillId="3" borderId="16" xfId="0" applyNumberFormat="1" applyFont="1" applyFill="1" applyBorder="1" applyAlignment="1">
      <alignment horizontal="right" vertical="top" wrapText="1" indent="1"/>
    </xf>
    <xf numFmtId="0" fontId="20" fillId="3" borderId="16" xfId="0" applyFont="1" applyFill="1" applyBorder="1" applyAlignment="1">
      <alignment horizontal="right"/>
    </xf>
    <xf numFmtId="3" fontId="20" fillId="3" borderId="16" xfId="0" applyNumberFormat="1" applyFont="1" applyFill="1" applyBorder="1" applyAlignment="1">
      <alignment horizontal="center" vertical="center"/>
    </xf>
    <xf numFmtId="170" fontId="20" fillId="3" borderId="15" xfId="0" applyNumberFormat="1" applyFont="1" applyFill="1" applyBorder="1" applyAlignment="1">
      <alignment horizontal="center" vertical="center"/>
    </xf>
    <xf numFmtId="3" fontId="20" fillId="3" borderId="0" xfId="0" applyNumberFormat="1" applyFont="1" applyFill="1" applyBorder="1" applyAlignment="1">
      <alignment horizontal="center" vertical="center"/>
    </xf>
    <xf numFmtId="1" fontId="20" fillId="3" borderId="0" xfId="0" applyNumberFormat="1" applyFont="1" applyFill="1" applyBorder="1" applyAlignment="1">
      <alignment horizontal="center" vertical="center"/>
    </xf>
    <xf numFmtId="3" fontId="30" fillId="3" borderId="3" xfId="9" applyNumberFormat="1" applyFont="1" applyFill="1" applyBorder="1" applyAlignment="1" applyProtection="1">
      <alignment horizontal="left" vertical="center" wrapText="1"/>
    </xf>
    <xf numFmtId="1" fontId="18" fillId="3" borderId="3" xfId="9" applyNumberFormat="1" applyFont="1" applyFill="1" applyBorder="1" applyAlignment="1">
      <alignment vertical="center"/>
    </xf>
    <xf numFmtId="0" fontId="20" fillId="3" borderId="3" xfId="0" applyFont="1" applyFill="1" applyBorder="1" applyAlignment="1">
      <alignment horizontal="right"/>
    </xf>
    <xf numFmtId="3" fontId="16" fillId="3" borderId="3" xfId="9" applyNumberFormat="1" applyFont="1" applyFill="1" applyBorder="1" applyAlignment="1">
      <alignment vertical="center"/>
    </xf>
    <xf numFmtId="0" fontId="18" fillId="3" borderId="3" xfId="10" applyFont="1" applyFill="1" applyBorder="1" applyAlignment="1">
      <alignment horizontal="left" vertical="center" wrapText="1"/>
    </xf>
    <xf numFmtId="0" fontId="3" fillId="3" borderId="0" xfId="9" applyFont="1" applyFill="1" applyBorder="1" applyAlignment="1">
      <alignment horizontal="left" vertical="center" indent="1"/>
    </xf>
    <xf numFmtId="0" fontId="3" fillId="3" borderId="0" xfId="9" applyFont="1" applyFill="1" applyBorder="1" applyAlignment="1">
      <alignment horizontal="left" vertical="center" indent="3"/>
    </xf>
    <xf numFmtId="0" fontId="18" fillId="3" borderId="16" xfId="10" applyFont="1" applyFill="1" applyBorder="1" applyAlignment="1">
      <alignment horizontal="left" vertical="center"/>
    </xf>
    <xf numFmtId="0" fontId="3" fillId="3" borderId="0" xfId="9" applyFont="1" applyFill="1" applyBorder="1" applyAlignment="1">
      <alignment horizontal="left" vertical="center" wrapText="1"/>
    </xf>
    <xf numFmtId="0" fontId="22" fillId="3" borderId="0" xfId="10" applyFont="1" applyFill="1" applyAlignment="1">
      <alignment vertical="center"/>
    </xf>
    <xf numFmtId="0" fontId="17" fillId="3" borderId="15" xfId="0" applyFont="1" applyFill="1" applyBorder="1" applyAlignment="1">
      <alignment horizontal="center" vertical="top"/>
    </xf>
    <xf numFmtId="3" fontId="33" fillId="0" borderId="30" xfId="0" applyNumberFormat="1" applyFont="1" applyBorder="1" applyAlignment="1">
      <alignment horizontal="center" vertical="top" wrapText="1"/>
    </xf>
    <xf numFmtId="2" fontId="33" fillId="0" borderId="0" xfId="0" applyNumberFormat="1" applyFont="1"/>
    <xf numFmtId="2" fontId="0" fillId="0" borderId="0" xfId="0" applyNumberFormat="1"/>
    <xf numFmtId="2" fontId="33" fillId="0" borderId="14" xfId="0" applyNumberFormat="1" applyFont="1" applyBorder="1"/>
    <xf numFmtId="2" fontId="0" fillId="0" borderId="16" xfId="0" applyNumberFormat="1" applyBorder="1"/>
    <xf numFmtId="173" fontId="33" fillId="0" borderId="0" xfId="0" applyNumberFormat="1" applyFont="1"/>
    <xf numFmtId="2" fontId="0" fillId="0" borderId="14" xfId="0" applyNumberFormat="1" applyBorder="1"/>
    <xf numFmtId="2" fontId="0" fillId="0" borderId="0" xfId="0" applyNumberFormat="1" applyBorder="1"/>
    <xf numFmtId="2" fontId="33" fillId="0" borderId="16" xfId="0" applyNumberFormat="1" applyFont="1" applyBorder="1"/>
    <xf numFmtId="0" fontId="0" fillId="0" borderId="14" xfId="0" applyBorder="1"/>
    <xf numFmtId="0" fontId="7" fillId="0" borderId="0" xfId="7" applyFont="1" applyFill="1" applyBorder="1"/>
    <xf numFmtId="3" fontId="33" fillId="0" borderId="31" xfId="0" applyNumberFormat="1" applyFont="1" applyBorder="1" applyAlignment="1">
      <alignment horizontal="center" vertical="top" wrapText="1"/>
    </xf>
    <xf numFmtId="3" fontId="33" fillId="0" borderId="32" xfId="0" applyNumberFormat="1" applyFont="1" applyBorder="1" applyAlignment="1">
      <alignment horizontal="center" vertical="top" wrapText="1"/>
    </xf>
    <xf numFmtId="0" fontId="30" fillId="0" borderId="0" xfId="0" quotePrefix="1" applyFont="1" applyFill="1" applyBorder="1" applyAlignment="1">
      <alignment horizontal="left" indent="3"/>
    </xf>
    <xf numFmtId="0" fontId="18" fillId="3" borderId="0" xfId="0" applyFont="1" applyFill="1" applyBorder="1" applyAlignment="1">
      <alignment horizontal="left" vertical="center"/>
    </xf>
    <xf numFmtId="2" fontId="33" fillId="0" borderId="0" xfId="0" applyNumberFormat="1" applyFont="1" applyBorder="1"/>
    <xf numFmtId="166" fontId="3" fillId="0" borderId="0" xfId="1" applyNumberFormat="1" applyFont="1" applyFill="1" applyBorder="1" applyAlignment="1">
      <alignment horizontal="right" indent="1"/>
    </xf>
    <xf numFmtId="168" fontId="0" fillId="0" borderId="16" xfId="0" applyNumberFormat="1" applyFill="1" applyBorder="1" applyAlignment="1">
      <alignment horizontal="right" indent="1"/>
    </xf>
    <xf numFmtId="0" fontId="47" fillId="0" borderId="0" xfId="7" applyFont="1" applyBorder="1"/>
    <xf numFmtId="0" fontId="47" fillId="0" borderId="0" xfId="7" applyFont="1"/>
    <xf numFmtId="0" fontId="47" fillId="0" borderId="0" xfId="7" applyFont="1" applyAlignment="1">
      <alignment horizontal="left"/>
    </xf>
    <xf numFmtId="0" fontId="7" fillId="0" borderId="0" xfId="6" applyFont="1" applyFill="1" applyBorder="1" applyAlignment="1"/>
    <xf numFmtId="3" fontId="33" fillId="0" borderId="33" xfId="0" applyNumberFormat="1" applyFont="1" applyBorder="1" applyAlignment="1">
      <alignment horizontal="center" vertical="top" wrapText="1"/>
    </xf>
    <xf numFmtId="3" fontId="33" fillId="0" borderId="34" xfId="0" applyNumberFormat="1" applyFont="1" applyBorder="1" applyAlignment="1">
      <alignment horizontal="center" vertical="top" wrapText="1"/>
    </xf>
    <xf numFmtId="0" fontId="18" fillId="3" borderId="3" xfId="0" applyFont="1" applyFill="1" applyBorder="1" applyAlignment="1">
      <alignment horizontal="left" vertical="top"/>
    </xf>
    <xf numFmtId="167" fontId="59" fillId="3" borderId="18" xfId="1" applyNumberFormat="1" applyFont="1" applyFill="1" applyBorder="1"/>
    <xf numFmtId="0" fontId="60" fillId="3" borderId="0" xfId="4" applyFont="1" applyFill="1" applyAlignment="1"/>
    <xf numFmtId="0" fontId="33" fillId="0" borderId="33" xfId="0" applyFont="1" applyBorder="1" applyAlignment="1">
      <alignment horizontal="center" vertical="top" wrapText="1"/>
    </xf>
    <xf numFmtId="0" fontId="33" fillId="0" borderId="3" xfId="0" applyFont="1" applyBorder="1" applyAlignment="1">
      <alignment horizontal="center" vertical="top" wrapText="1"/>
    </xf>
    <xf numFmtId="170" fontId="33" fillId="0" borderId="14" xfId="0" applyNumberFormat="1" applyFont="1" applyBorder="1"/>
    <xf numFmtId="170" fontId="0" fillId="0" borderId="16" xfId="0" applyNumberFormat="1" applyBorder="1"/>
    <xf numFmtId="170" fontId="0" fillId="0" borderId="14" xfId="0" applyNumberFormat="1" applyBorder="1"/>
    <xf numFmtId="170" fontId="0" fillId="0" borderId="0" xfId="0" applyNumberFormat="1" applyBorder="1"/>
    <xf numFmtId="170" fontId="33" fillId="0" borderId="16" xfId="0" applyNumberFormat="1" applyFont="1" applyBorder="1"/>
    <xf numFmtId="170" fontId="33" fillId="0" borderId="0" xfId="0" applyNumberFormat="1" applyFont="1" applyBorder="1"/>
    <xf numFmtId="2" fontId="33" fillId="0" borderId="3" xfId="0" applyNumberFormat="1" applyFont="1" applyBorder="1"/>
    <xf numFmtId="2" fontId="3" fillId="0" borderId="14" xfId="0" applyNumberFormat="1" applyFont="1" applyFill="1" applyBorder="1"/>
    <xf numFmtId="0" fontId="3" fillId="0" borderId="0" xfId="2" applyFont="1" applyFill="1" applyAlignment="1"/>
    <xf numFmtId="0" fontId="0" fillId="0" borderId="0" xfId="0" applyFill="1"/>
    <xf numFmtId="0" fontId="3" fillId="0" borderId="0" xfId="4" applyFont="1" applyFill="1" applyAlignment="1"/>
    <xf numFmtId="0" fontId="17" fillId="0" borderId="14" xfId="0" applyFont="1" applyFill="1" applyBorder="1" applyAlignment="1">
      <alignment horizontal="center" vertical="center"/>
    </xf>
    <xf numFmtId="2" fontId="17" fillId="0" borderId="14" xfId="0" applyNumberFormat="1" applyFont="1" applyFill="1" applyBorder="1" applyAlignment="1">
      <alignment horizontal="right"/>
    </xf>
    <xf numFmtId="2" fontId="3" fillId="0" borderId="0" xfId="0" applyNumberFormat="1" applyFont="1" applyFill="1" applyBorder="1" applyAlignment="1">
      <alignment horizontal="right"/>
    </xf>
    <xf numFmtId="2" fontId="17" fillId="0" borderId="0" xfId="0" applyNumberFormat="1" applyFont="1" applyFill="1" applyBorder="1" applyAlignment="1">
      <alignment horizontal="right"/>
    </xf>
    <xf numFmtId="2" fontId="3" fillId="0" borderId="16" xfId="0" applyNumberFormat="1" applyFont="1" applyFill="1" applyBorder="1" applyAlignment="1">
      <alignment horizontal="right"/>
    </xf>
    <xf numFmtId="165" fontId="17" fillId="0" borderId="16" xfId="0" applyNumberFormat="1" applyFont="1" applyFill="1" applyBorder="1" applyAlignment="1">
      <alignment horizontal="right"/>
    </xf>
    <xf numFmtId="2" fontId="3" fillId="0" borderId="14" xfId="0" applyNumberFormat="1" applyFont="1" applyFill="1" applyBorder="1" applyAlignment="1">
      <alignment horizontal="right"/>
    </xf>
    <xf numFmtId="165" fontId="3" fillId="0" borderId="0" xfId="0" applyNumberFormat="1" applyFont="1" applyFill="1" applyBorder="1" applyAlignment="1">
      <alignment horizontal="right"/>
    </xf>
    <xf numFmtId="165" fontId="21" fillId="0" borderId="16" xfId="0" applyNumberFormat="1" applyFont="1" applyFill="1" applyBorder="1" applyAlignment="1">
      <alignment horizontal="right"/>
    </xf>
    <xf numFmtId="2" fontId="18" fillId="0" borderId="16" xfId="0" applyNumberFormat="1" applyFont="1" applyFill="1" applyBorder="1" applyAlignment="1">
      <alignment horizontal="right" vertical="center"/>
    </xf>
    <xf numFmtId="2" fontId="3" fillId="0" borderId="14" xfId="0" applyNumberFormat="1" applyFont="1" applyFill="1" applyBorder="1" applyAlignment="1"/>
    <xf numFmtId="166" fontId="3" fillId="0" borderId="0" xfId="8" applyNumberFormat="1" applyFont="1" applyFill="1" applyBorder="1" applyAlignment="1">
      <alignment horizontal="right"/>
    </xf>
    <xf numFmtId="168" fontId="21" fillId="0" borderId="16" xfId="0" applyNumberFormat="1" applyFont="1" applyFill="1" applyBorder="1" applyAlignment="1">
      <alignment horizontal="right"/>
    </xf>
    <xf numFmtId="0" fontId="8" fillId="0" borderId="0" xfId="0" applyFont="1" applyAlignment="1">
      <alignment vertical="center"/>
    </xf>
    <xf numFmtId="3" fontId="64" fillId="0" borderId="36" xfId="0" applyNumberFormat="1" applyFont="1" applyBorder="1" applyAlignment="1">
      <alignment horizontal="center" vertical="center"/>
    </xf>
    <xf numFmtId="166" fontId="64" fillId="0" borderId="36" xfId="0" applyNumberFormat="1" applyFont="1" applyBorder="1" applyAlignment="1">
      <alignment horizontal="center" vertical="center"/>
    </xf>
    <xf numFmtId="0" fontId="61" fillId="0" borderId="39" xfId="0" applyFont="1" applyFill="1" applyBorder="1" applyAlignment="1">
      <alignment horizontal="center" vertical="center"/>
    </xf>
    <xf numFmtId="0" fontId="65" fillId="0" borderId="39" xfId="0" applyFont="1" applyBorder="1" applyAlignment="1">
      <alignment horizontal="center" vertical="center"/>
    </xf>
    <xf numFmtId="3" fontId="66" fillId="0" borderId="39" xfId="0" applyNumberFormat="1" applyFont="1" applyBorder="1" applyAlignment="1">
      <alignment horizontal="center" vertical="center"/>
    </xf>
    <xf numFmtId="166" fontId="66" fillId="0" borderId="39" xfId="0" applyNumberFormat="1" applyFont="1" applyBorder="1" applyAlignment="1">
      <alignment horizontal="center" vertical="center"/>
    </xf>
    <xf numFmtId="0" fontId="0" fillId="0" borderId="0" xfId="0" applyBorder="1"/>
    <xf numFmtId="0" fontId="59" fillId="0" borderId="0" xfId="0" applyFont="1" applyFill="1" applyBorder="1" applyAlignment="1">
      <alignment horizontal="left" vertical="center"/>
    </xf>
    <xf numFmtId="0" fontId="61" fillId="0" borderId="0" xfId="0" applyFont="1" applyFill="1" applyBorder="1" applyAlignment="1">
      <alignment horizontal="center" vertical="center"/>
    </xf>
    <xf numFmtId="0" fontId="59" fillId="0" borderId="41" xfId="0" applyFont="1" applyBorder="1" applyAlignment="1">
      <alignment vertical="center"/>
    </xf>
    <xf numFmtId="0" fontId="8" fillId="0" borderId="42" xfId="0" applyFont="1" applyBorder="1" applyAlignment="1">
      <alignment vertical="center"/>
    </xf>
    <xf numFmtId="3" fontId="7" fillId="0" borderId="43" xfId="0" applyNumberFormat="1" applyFont="1" applyBorder="1" applyAlignment="1">
      <alignment horizontal="center" vertical="center"/>
    </xf>
    <xf numFmtId="166" fontId="7" fillId="0" borderId="35" xfId="0" applyNumberFormat="1" applyFont="1" applyBorder="1" applyAlignment="1">
      <alignment horizontal="center" vertical="center" wrapText="1"/>
    </xf>
    <xf numFmtId="0" fontId="7" fillId="0" borderId="35" xfId="0" applyFont="1" applyBorder="1" applyAlignment="1">
      <alignment vertical="center"/>
    </xf>
    <xf numFmtId="0" fontId="59" fillId="0" borderId="37" xfId="0" applyFont="1" applyBorder="1" applyAlignment="1">
      <alignment vertical="center"/>
    </xf>
    <xf numFmtId="0" fontId="67" fillId="6" borderId="38" xfId="0" applyFont="1" applyFill="1" applyBorder="1" applyAlignment="1">
      <alignment horizontal="left" vertical="center"/>
    </xf>
    <xf numFmtId="0" fontId="8" fillId="6" borderId="40" xfId="0" applyFont="1" applyFill="1" applyBorder="1" applyAlignment="1">
      <alignment vertical="center"/>
    </xf>
    <xf numFmtId="0" fontId="67" fillId="6" borderId="39" xfId="0" applyFont="1" applyFill="1" applyBorder="1" applyAlignment="1">
      <alignment horizontal="left" vertical="center"/>
    </xf>
    <xf numFmtId="0" fontId="67" fillId="0" borderId="0" xfId="0" applyFont="1" applyBorder="1" applyAlignment="1">
      <alignment vertical="center"/>
    </xf>
    <xf numFmtId="0" fontId="67" fillId="0" borderId="44" xfId="0" applyFont="1" applyBorder="1" applyAlignment="1">
      <alignment vertical="center"/>
    </xf>
    <xf numFmtId="3" fontId="67" fillId="0" borderId="45" xfId="0" applyNumberFormat="1" applyFont="1" applyBorder="1" applyAlignment="1">
      <alignment vertical="center"/>
    </xf>
    <xf numFmtId="166" fontId="67" fillId="0" borderId="0" xfId="0" applyNumberFormat="1" applyFont="1" applyBorder="1" applyAlignment="1">
      <alignment vertical="center"/>
    </xf>
    <xf numFmtId="0" fontId="67" fillId="0" borderId="29" xfId="0" applyFont="1" applyBorder="1" applyAlignment="1">
      <alignment vertical="center"/>
    </xf>
    <xf numFmtId="49" fontId="67" fillId="6" borderId="46" xfId="0" quotePrefix="1" applyNumberFormat="1" applyFont="1" applyFill="1" applyBorder="1" applyAlignment="1">
      <alignment vertical="center"/>
    </xf>
    <xf numFmtId="49" fontId="67" fillId="6" borderId="47" xfId="0" applyNumberFormat="1" applyFont="1" applyFill="1" applyBorder="1" applyAlignment="1">
      <alignment vertical="center"/>
    </xf>
    <xf numFmtId="0" fontId="67" fillId="6" borderId="47" xfId="0" applyNumberFormat="1" applyFont="1" applyFill="1" applyBorder="1" applyAlignment="1">
      <alignment vertical="center"/>
    </xf>
    <xf numFmtId="0" fontId="67" fillId="0" borderId="48" xfId="0" applyFont="1" applyBorder="1" applyAlignment="1">
      <alignment vertical="center"/>
    </xf>
    <xf numFmtId="0" fontId="67" fillId="0" borderId="47" xfId="0" applyFont="1" applyBorder="1" applyAlignment="1">
      <alignment vertical="center"/>
    </xf>
    <xf numFmtId="3" fontId="67" fillId="0" borderId="49" xfId="0" applyNumberFormat="1" applyFont="1" applyBorder="1" applyAlignment="1">
      <alignment vertical="center"/>
    </xf>
    <xf numFmtId="166" fontId="67" fillId="0" borderId="48" xfId="0" applyNumberFormat="1" applyFont="1" applyBorder="1" applyAlignment="1">
      <alignment vertical="center"/>
    </xf>
    <xf numFmtId="0" fontId="67" fillId="0" borderId="46" xfId="0" applyFont="1" applyBorder="1" applyAlignment="1">
      <alignment vertical="center"/>
    </xf>
    <xf numFmtId="0" fontId="67" fillId="6" borderId="50" xfId="0" applyFont="1" applyFill="1" applyBorder="1" applyAlignment="1">
      <alignment horizontal="left" vertical="center"/>
    </xf>
    <xf numFmtId="0" fontId="67" fillId="6" borderId="51" xfId="0" applyFont="1" applyFill="1" applyBorder="1" applyAlignment="1">
      <alignment vertical="center"/>
    </xf>
    <xf numFmtId="0" fontId="67" fillId="6" borderId="51" xfId="0" applyFont="1" applyFill="1" applyBorder="1" applyAlignment="1">
      <alignment horizontal="left" vertical="center"/>
    </xf>
    <xf numFmtId="0" fontId="67" fillId="0" borderId="52" xfId="0" applyFont="1" applyBorder="1" applyAlignment="1">
      <alignment vertical="center"/>
    </xf>
    <xf numFmtId="0" fontId="67" fillId="0" borderId="51" xfId="0" applyFont="1" applyBorder="1" applyAlignment="1">
      <alignment vertical="center"/>
    </xf>
    <xf numFmtId="3" fontId="67" fillId="0" borderId="53" xfId="0" applyNumberFormat="1" applyFont="1" applyBorder="1" applyAlignment="1">
      <alignment vertical="center"/>
    </xf>
    <xf numFmtId="166" fontId="67" fillId="0" borderId="52" xfId="0" applyNumberFormat="1" applyFont="1" applyBorder="1" applyAlignment="1">
      <alignment vertical="center"/>
    </xf>
    <xf numFmtId="0" fontId="67" fillId="0" borderId="50" xfId="0" applyFont="1" applyBorder="1" applyAlignment="1">
      <alignment vertical="center"/>
    </xf>
    <xf numFmtId="49" fontId="67" fillId="6" borderId="29" xfId="0" quotePrefix="1" applyNumberFormat="1" applyFont="1" applyFill="1" applyBorder="1" applyAlignment="1">
      <alignment vertical="center"/>
    </xf>
    <xf numFmtId="49" fontId="67" fillId="6" borderId="0" xfId="0" applyNumberFormat="1" applyFont="1" applyFill="1" applyBorder="1" applyAlignment="1">
      <alignment vertical="center"/>
    </xf>
    <xf numFmtId="0" fontId="67" fillId="6" borderId="44" xfId="0" applyNumberFormat="1" applyFont="1" applyFill="1" applyBorder="1" applyAlignment="1">
      <alignment vertical="center"/>
    </xf>
    <xf numFmtId="3" fontId="67" fillId="0" borderId="23" xfId="0" applyNumberFormat="1" applyFont="1" applyBorder="1" applyAlignment="1">
      <alignment vertical="center"/>
    </xf>
    <xf numFmtId="49" fontId="67" fillId="3" borderId="29" xfId="0" quotePrefix="1" applyNumberFormat="1" applyFont="1" applyFill="1" applyBorder="1" applyAlignment="1">
      <alignment vertical="center"/>
    </xf>
    <xf numFmtId="49" fontId="67" fillId="3" borderId="0" xfId="0" applyNumberFormat="1" applyFont="1" applyFill="1" applyBorder="1" applyAlignment="1">
      <alignment horizontal="left" vertical="center"/>
    </xf>
    <xf numFmtId="49" fontId="67" fillId="6" borderId="0" xfId="0" applyNumberFormat="1" applyFont="1" applyFill="1" applyBorder="1" applyAlignment="1">
      <alignment horizontal="left" vertical="center"/>
    </xf>
    <xf numFmtId="49" fontId="67" fillId="6" borderId="48" xfId="0" applyNumberFormat="1" applyFont="1" applyFill="1" applyBorder="1" applyAlignment="1">
      <alignment horizontal="left" vertical="center"/>
    </xf>
    <xf numFmtId="0" fontId="67" fillId="6" borderId="47" xfId="0" applyFont="1" applyFill="1" applyBorder="1" applyAlignment="1">
      <alignment vertical="center"/>
    </xf>
    <xf numFmtId="49" fontId="67" fillId="6" borderId="50" xfId="0" quotePrefix="1" applyNumberFormat="1" applyFont="1" applyFill="1" applyBorder="1" applyAlignment="1">
      <alignment vertical="center"/>
    </xf>
    <xf numFmtId="49" fontId="67" fillId="6" borderId="52" xfId="0" applyNumberFormat="1" applyFont="1" applyFill="1" applyBorder="1" applyAlignment="1">
      <alignment vertical="center"/>
    </xf>
    <xf numFmtId="0" fontId="67" fillId="6" borderId="51" xfId="0" applyNumberFormat="1" applyFont="1" applyFill="1" applyBorder="1" applyAlignment="1">
      <alignment vertical="center"/>
    </xf>
    <xf numFmtId="49" fontId="67" fillId="0" borderId="29" xfId="0" quotePrefix="1" applyNumberFormat="1" applyFont="1" applyFill="1" applyBorder="1" applyAlignment="1">
      <alignment vertical="center"/>
    </xf>
    <xf numFmtId="49" fontId="67" fillId="0" borderId="0" xfId="0" applyNumberFormat="1" applyFont="1" applyFill="1" applyBorder="1" applyAlignment="1">
      <alignment vertical="center"/>
    </xf>
    <xf numFmtId="0" fontId="67" fillId="0" borderId="0" xfId="0" applyFont="1" applyFill="1" applyBorder="1" applyAlignment="1">
      <alignment vertical="center"/>
    </xf>
    <xf numFmtId="0" fontId="67" fillId="6" borderId="44" xfId="0" applyFont="1" applyFill="1" applyBorder="1" applyAlignment="1">
      <alignment vertical="center"/>
    </xf>
    <xf numFmtId="0" fontId="67" fillId="0" borderId="44" xfId="0" applyNumberFormat="1" applyFont="1" applyFill="1" applyBorder="1" applyAlignment="1">
      <alignment vertical="center"/>
    </xf>
    <xf numFmtId="49" fontId="67" fillId="6" borderId="29" xfId="0" quotePrefix="1" applyNumberFormat="1" applyFont="1" applyFill="1" applyBorder="1" applyAlignment="1">
      <alignment horizontal="left" vertical="center"/>
    </xf>
    <xf numFmtId="49" fontId="67" fillId="0" borderId="46" xfId="0" quotePrefix="1" applyNumberFormat="1" applyFont="1" applyFill="1" applyBorder="1" applyAlignment="1">
      <alignment vertical="center"/>
    </xf>
    <xf numFmtId="0" fontId="67" fillId="0" borderId="47" xfId="0" applyNumberFormat="1" applyFont="1" applyFill="1" applyBorder="1" applyAlignment="1">
      <alignment vertical="center"/>
    </xf>
    <xf numFmtId="49" fontId="67" fillId="6" borderId="50" xfId="0" quotePrefix="1" applyNumberFormat="1" applyFont="1" applyFill="1" applyBorder="1" applyAlignment="1">
      <alignment vertical="top"/>
    </xf>
    <xf numFmtId="49" fontId="67" fillId="6" borderId="52" xfId="0" applyNumberFormat="1" applyFont="1" applyFill="1" applyBorder="1" applyAlignment="1">
      <alignment vertical="top"/>
    </xf>
    <xf numFmtId="0" fontId="67" fillId="6" borderId="51" xfId="0" applyNumberFormat="1" applyFont="1" applyFill="1" applyBorder="1" applyAlignment="1">
      <alignment vertical="top"/>
    </xf>
    <xf numFmtId="0" fontId="67" fillId="0" borderId="51" xfId="0" applyFont="1" applyBorder="1" applyAlignment="1">
      <alignment vertical="top" wrapText="1"/>
    </xf>
    <xf numFmtId="3" fontId="67" fillId="0" borderId="53" xfId="0" applyNumberFormat="1" applyFont="1" applyBorder="1" applyAlignment="1">
      <alignment vertical="top" wrapText="1"/>
    </xf>
    <xf numFmtId="166" fontId="67" fillId="0" borderId="52" xfId="0" applyNumberFormat="1" applyFont="1" applyBorder="1" applyAlignment="1">
      <alignment vertical="top" wrapText="1"/>
    </xf>
    <xf numFmtId="49" fontId="67" fillId="6" borderId="44" xfId="0" applyNumberFormat="1" applyFont="1" applyFill="1" applyBorder="1" applyAlignment="1">
      <alignment vertical="center"/>
    </xf>
    <xf numFmtId="0" fontId="8" fillId="0" borderId="46" xfId="0" applyFont="1" applyBorder="1" applyAlignment="1">
      <alignment vertical="center"/>
    </xf>
    <xf numFmtId="0" fontId="8" fillId="0" borderId="48" xfId="0" applyFont="1" applyBorder="1" applyAlignment="1">
      <alignment vertical="center"/>
    </xf>
    <xf numFmtId="49" fontId="67" fillId="6" borderId="54" xfId="0" quotePrefix="1" applyNumberFormat="1" applyFont="1" applyFill="1" applyBorder="1" applyAlignment="1">
      <alignment vertical="center"/>
    </xf>
    <xf numFmtId="49" fontId="67" fillId="6" borderId="55" xfId="0" applyNumberFormat="1" applyFont="1" applyFill="1" applyBorder="1" applyAlignment="1">
      <alignment horizontal="left" vertical="center"/>
    </xf>
    <xf numFmtId="0" fontId="67" fillId="6" borderId="56" xfId="0" applyFont="1" applyFill="1" applyBorder="1" applyAlignment="1">
      <alignment vertical="center"/>
    </xf>
    <xf numFmtId="0" fontId="67" fillId="0" borderId="55" xfId="0" applyFont="1" applyBorder="1" applyAlignment="1">
      <alignment vertical="center"/>
    </xf>
    <xf numFmtId="0" fontId="67" fillId="0" borderId="56" xfId="0" applyFont="1" applyBorder="1" applyAlignment="1">
      <alignment vertical="center"/>
    </xf>
    <xf numFmtId="3" fontId="67" fillId="0" borderId="57" xfId="0" applyNumberFormat="1" applyFont="1" applyBorder="1" applyAlignment="1">
      <alignment vertical="center"/>
    </xf>
    <xf numFmtId="166" fontId="67" fillId="0" borderId="55" xfId="0" applyNumberFormat="1" applyFont="1" applyBorder="1" applyAlignment="1">
      <alignment vertical="center"/>
    </xf>
    <xf numFmtId="0" fontId="67" fillId="0" borderId="54" xfId="0" applyFont="1" applyBorder="1" applyAlignment="1">
      <alignment vertical="center"/>
    </xf>
    <xf numFmtId="0" fontId="8" fillId="3" borderId="0" xfId="0" quotePrefix="1" applyNumberFormat="1" applyFont="1" applyFill="1" applyBorder="1" applyAlignment="1">
      <alignment vertical="center"/>
    </xf>
    <xf numFmtId="0" fontId="67" fillId="3" borderId="0" xfId="0" applyNumberFormat="1" applyFont="1" applyFill="1" applyBorder="1" applyAlignment="1">
      <alignment vertical="center"/>
    </xf>
    <xf numFmtId="0" fontId="67" fillId="3" borderId="0" xfId="0" quotePrefix="1" applyNumberFormat="1" applyFont="1" applyFill="1" applyBorder="1" applyAlignment="1">
      <alignment vertical="center"/>
    </xf>
    <xf numFmtId="0" fontId="67" fillId="0" borderId="0" xfId="0" applyFont="1" applyAlignment="1">
      <alignment vertical="center"/>
    </xf>
    <xf numFmtId="3" fontId="67" fillId="0" borderId="0" xfId="0" applyNumberFormat="1" applyFont="1" applyAlignment="1">
      <alignment vertical="center"/>
    </xf>
    <xf numFmtId="166" fontId="67" fillId="0" borderId="0" xfId="0" applyNumberFormat="1" applyFont="1" applyAlignment="1">
      <alignment vertical="center"/>
    </xf>
    <xf numFmtId="0" fontId="59" fillId="0" borderId="41" xfId="0" applyFont="1" applyFill="1" applyBorder="1" applyAlignment="1">
      <alignment horizontal="left" vertical="center"/>
    </xf>
    <xf numFmtId="0" fontId="61" fillId="0" borderId="41" xfId="0" applyFont="1" applyFill="1" applyBorder="1" applyAlignment="1">
      <alignment horizontal="center" vertical="center"/>
    </xf>
    <xf numFmtId="166" fontId="7" fillId="0" borderId="35" xfId="0" applyNumberFormat="1" applyFont="1" applyBorder="1" applyAlignment="1">
      <alignment horizontal="center" vertical="center"/>
    </xf>
    <xf numFmtId="0" fontId="59" fillId="0" borderId="35" xfId="0" applyFont="1" applyBorder="1" applyAlignment="1">
      <alignment vertical="center"/>
    </xf>
    <xf numFmtId="0" fontId="67" fillId="7" borderId="38" xfId="0" applyNumberFormat="1" applyFont="1" applyFill="1" applyBorder="1" applyAlignment="1">
      <alignment horizontal="left" vertical="center"/>
    </xf>
    <xf numFmtId="0" fontId="67" fillId="7" borderId="40" xfId="0" applyNumberFormat="1" applyFont="1" applyFill="1" applyBorder="1" applyAlignment="1">
      <alignment horizontal="left" vertical="center"/>
    </xf>
    <xf numFmtId="0" fontId="67" fillId="0" borderId="39" xfId="0" applyFont="1" applyBorder="1" applyAlignment="1">
      <alignment vertical="center"/>
    </xf>
    <xf numFmtId="0" fontId="67" fillId="0" borderId="40" xfId="0" applyFont="1" applyBorder="1" applyAlignment="1">
      <alignment vertical="center"/>
    </xf>
    <xf numFmtId="0" fontId="67" fillId="7" borderId="29" xfId="0" applyNumberFormat="1" applyFont="1" applyFill="1" applyBorder="1" applyAlignment="1">
      <alignment horizontal="left" vertical="center"/>
    </xf>
    <xf numFmtId="0" fontId="67" fillId="7" borderId="44" xfId="0" applyNumberFormat="1" applyFont="1" applyFill="1" applyBorder="1" applyAlignment="1">
      <alignment vertical="center"/>
    </xf>
    <xf numFmtId="0" fontId="67" fillId="7" borderId="29" xfId="0" applyNumberFormat="1" applyFont="1" applyFill="1" applyBorder="1" applyAlignment="1">
      <alignment vertical="center"/>
    </xf>
    <xf numFmtId="0" fontId="67" fillId="0" borderId="0" xfId="0" applyFont="1" applyBorder="1"/>
    <xf numFmtId="0" fontId="67" fillId="0" borderId="44" xfId="0" applyFont="1" applyBorder="1"/>
    <xf numFmtId="3" fontId="67" fillId="0" borderId="23" xfId="0" applyNumberFormat="1" applyFont="1" applyBorder="1"/>
    <xf numFmtId="166" fontId="67" fillId="0" borderId="0" xfId="0" applyNumberFormat="1" applyFont="1" applyBorder="1"/>
    <xf numFmtId="0" fontId="67" fillId="0" borderId="29" xfId="0" applyFont="1" applyBorder="1"/>
    <xf numFmtId="0" fontId="67" fillId="0" borderId="29" xfId="0" applyNumberFormat="1" applyFont="1" applyFill="1" applyBorder="1" applyAlignment="1">
      <alignment horizontal="left" vertical="center"/>
    </xf>
    <xf numFmtId="49" fontId="8" fillId="6" borderId="29" xfId="0" quotePrefix="1" applyNumberFormat="1" applyFont="1" applyFill="1" applyBorder="1" applyAlignment="1">
      <alignment vertical="center"/>
    </xf>
    <xf numFmtId="0" fontId="8" fillId="0" borderId="0" xfId="0" applyFont="1" applyBorder="1" applyAlignment="1">
      <alignment vertical="center"/>
    </xf>
    <xf numFmtId="0" fontId="67" fillId="7" borderId="46" xfId="0" applyNumberFormat="1" applyFont="1" applyFill="1" applyBorder="1" applyAlignment="1">
      <alignment horizontal="left" vertical="center"/>
    </xf>
    <xf numFmtId="0" fontId="67" fillId="7" borderId="47" xfId="0" applyNumberFormat="1" applyFont="1" applyFill="1" applyBorder="1" applyAlignment="1">
      <alignment vertical="center"/>
    </xf>
    <xf numFmtId="0" fontId="67" fillId="7" borderId="46" xfId="0" applyNumberFormat="1" applyFont="1" applyFill="1" applyBorder="1" applyAlignment="1">
      <alignment vertical="center"/>
    </xf>
    <xf numFmtId="0" fontId="67" fillId="0" borderId="48" xfId="0" applyFont="1" applyBorder="1"/>
    <xf numFmtId="0" fontId="67" fillId="0" borderId="47" xfId="0" applyFont="1" applyBorder="1"/>
    <xf numFmtId="3" fontId="67" fillId="0" borderId="49" xfId="0" applyNumberFormat="1" applyFont="1" applyBorder="1"/>
    <xf numFmtId="166" fontId="67" fillId="0" borderId="48" xfId="0" applyNumberFormat="1" applyFont="1" applyBorder="1"/>
    <xf numFmtId="0" fontId="67" fillId="0" borderId="46" xfId="0" applyFont="1" applyBorder="1"/>
    <xf numFmtId="0" fontId="67" fillId="7" borderId="54" xfId="0" applyNumberFormat="1" applyFont="1" applyFill="1" applyBorder="1" applyAlignment="1">
      <alignment horizontal="left" vertical="center"/>
    </xf>
    <xf numFmtId="0" fontId="67" fillId="7" borderId="56" xfId="0" applyNumberFormat="1" applyFont="1" applyFill="1" applyBorder="1" applyAlignment="1">
      <alignment vertical="center"/>
    </xf>
    <xf numFmtId="0" fontId="67" fillId="0" borderId="55" xfId="0" applyFont="1" applyBorder="1"/>
    <xf numFmtId="0" fontId="67" fillId="0" borderId="56" xfId="0" applyFont="1" applyBorder="1"/>
    <xf numFmtId="3" fontId="67" fillId="0" borderId="57" xfId="0" applyNumberFormat="1" applyFont="1" applyBorder="1"/>
    <xf numFmtId="166" fontId="67" fillId="0" borderId="55" xfId="0" applyNumberFormat="1" applyFont="1" applyBorder="1"/>
    <xf numFmtId="0" fontId="67" fillId="0" borderId="54" xfId="0" applyFont="1" applyBorder="1"/>
    <xf numFmtId="0" fontId="8" fillId="3" borderId="39" xfId="0" quotePrefix="1" applyNumberFormat="1" applyFont="1" applyFill="1" applyBorder="1" applyAlignment="1">
      <alignment vertical="center"/>
    </xf>
    <xf numFmtId="0" fontId="67" fillId="3" borderId="39" xfId="0" applyNumberFormat="1" applyFont="1" applyFill="1" applyBorder="1" applyAlignment="1">
      <alignment vertical="center"/>
    </xf>
    <xf numFmtId="0" fontId="67" fillId="3" borderId="39" xfId="0" applyFont="1" applyFill="1" applyBorder="1" applyAlignment="1">
      <alignment vertical="center"/>
    </xf>
    <xf numFmtId="3" fontId="67" fillId="0" borderId="39" xfId="0" applyNumberFormat="1" applyFont="1" applyBorder="1" applyAlignment="1">
      <alignment vertical="center"/>
    </xf>
    <xf numFmtId="166" fontId="67" fillId="0" borderId="39" xfId="0" applyNumberFormat="1" applyFont="1" applyBorder="1" applyAlignment="1">
      <alignment vertical="center"/>
    </xf>
    <xf numFmtId="0" fontId="67" fillId="0" borderId="36" xfId="0" applyFont="1" applyBorder="1" applyAlignment="1">
      <alignment vertical="center"/>
    </xf>
    <xf numFmtId="0" fontId="8" fillId="0" borderId="36" xfId="0" applyFont="1" applyBorder="1" applyAlignment="1">
      <alignment vertical="center"/>
    </xf>
    <xf numFmtId="0" fontId="67" fillId="8" borderId="38" xfId="0" applyNumberFormat="1" applyFont="1" applyFill="1" applyBorder="1" applyAlignment="1">
      <alignment horizontal="left" vertical="center"/>
    </xf>
    <xf numFmtId="0" fontId="67" fillId="8" borderId="39" xfId="0" applyNumberFormat="1" applyFont="1" applyFill="1" applyBorder="1" applyAlignment="1">
      <alignment horizontal="left" vertical="center"/>
    </xf>
    <xf numFmtId="0" fontId="67" fillId="8" borderId="40" xfId="0" applyNumberFormat="1" applyFont="1" applyFill="1" applyBorder="1" applyAlignment="1">
      <alignment horizontal="left" vertical="center"/>
    </xf>
    <xf numFmtId="0" fontId="67" fillId="0" borderId="38" xfId="0" applyFont="1" applyBorder="1" applyAlignment="1">
      <alignment vertical="center"/>
    </xf>
    <xf numFmtId="49" fontId="67" fillId="8" borderId="29" xfId="0" applyNumberFormat="1" applyFont="1" applyFill="1" applyBorder="1" applyAlignment="1">
      <alignment vertical="center"/>
    </xf>
    <xf numFmtId="0" fontId="67" fillId="8" borderId="0" xfId="0" applyNumberFormat="1" applyFont="1" applyFill="1" applyBorder="1" applyAlignment="1">
      <alignment vertical="center"/>
    </xf>
    <xf numFmtId="0" fontId="67" fillId="8" borderId="44" xfId="17" applyFont="1" applyFill="1" applyBorder="1" applyAlignment="1">
      <alignment vertical="center"/>
    </xf>
    <xf numFmtId="166" fontId="67" fillId="0" borderId="23" xfId="0" applyNumberFormat="1" applyFont="1" applyBorder="1" applyAlignment="1">
      <alignment vertical="center"/>
    </xf>
    <xf numFmtId="0" fontId="8" fillId="0" borderId="44" xfId="0" applyFont="1" applyBorder="1" applyAlignment="1">
      <alignment vertical="center"/>
    </xf>
    <xf numFmtId="49" fontId="67" fillId="0" borderId="29" xfId="0" applyNumberFormat="1" applyFont="1" applyFill="1" applyBorder="1" applyAlignment="1">
      <alignment vertical="center"/>
    </xf>
    <xf numFmtId="0" fontId="67" fillId="0" borderId="0" xfId="0" applyNumberFormat="1" applyFont="1" applyFill="1" applyBorder="1" applyAlignment="1">
      <alignment vertical="center"/>
    </xf>
    <xf numFmtId="0" fontId="67" fillId="0" borderId="47" xfId="17" applyFont="1" applyFill="1" applyBorder="1" applyAlignment="1">
      <alignment vertical="center"/>
    </xf>
    <xf numFmtId="49" fontId="67" fillId="8" borderId="46" xfId="0" quotePrefix="1" applyNumberFormat="1" applyFont="1" applyFill="1" applyBorder="1" applyAlignment="1">
      <alignment vertical="center"/>
    </xf>
    <xf numFmtId="0" fontId="67" fillId="8" borderId="47" xfId="17" applyFont="1" applyFill="1" applyBorder="1" applyAlignment="1">
      <alignment vertical="center"/>
    </xf>
    <xf numFmtId="0" fontId="3" fillId="0" borderId="47" xfId="0" applyFont="1" applyBorder="1" applyAlignment="1">
      <alignment vertical="center"/>
    </xf>
    <xf numFmtId="3" fontId="3" fillId="0" borderId="49" xfId="0" applyNumberFormat="1" applyFont="1" applyBorder="1" applyAlignment="1">
      <alignment vertical="center"/>
    </xf>
    <xf numFmtId="166" fontId="3" fillId="0" borderId="48" xfId="0" applyNumberFormat="1" applyFont="1" applyBorder="1" applyAlignment="1">
      <alignment vertical="center"/>
    </xf>
    <xf numFmtId="49" fontId="67" fillId="8" borderId="50" xfId="0" applyNumberFormat="1" applyFont="1" applyFill="1" applyBorder="1" applyAlignment="1">
      <alignment vertical="center"/>
    </xf>
    <xf numFmtId="0" fontId="67" fillId="8" borderId="51" xfId="17" applyFont="1" applyFill="1" applyBorder="1" applyAlignment="1">
      <alignment vertical="center"/>
    </xf>
    <xf numFmtId="49" fontId="67" fillId="8" borderId="44" xfId="17" applyNumberFormat="1" applyFont="1" applyFill="1" applyBorder="1" applyAlignment="1">
      <alignment vertical="center"/>
    </xf>
    <xf numFmtId="49" fontId="67" fillId="8" borderId="46" xfId="0" applyNumberFormat="1" applyFont="1" applyFill="1" applyBorder="1" applyAlignment="1">
      <alignment vertical="center"/>
    </xf>
    <xf numFmtId="49" fontId="67" fillId="8" borderId="47" xfId="17" applyNumberFormat="1" applyFont="1" applyFill="1" applyBorder="1" applyAlignment="1">
      <alignment vertical="center"/>
    </xf>
    <xf numFmtId="0" fontId="67" fillId="8" borderId="52" xfId="0" applyNumberFormat="1" applyFont="1" applyFill="1" applyBorder="1" applyAlignment="1">
      <alignment vertical="center"/>
    </xf>
    <xf numFmtId="0" fontId="67" fillId="0" borderId="48" xfId="0" applyNumberFormat="1" applyFont="1" applyFill="1" applyBorder="1" applyAlignment="1">
      <alignment vertical="center"/>
    </xf>
    <xf numFmtId="49" fontId="67" fillId="8" borderId="50" xfId="0" quotePrefix="1" applyNumberFormat="1" applyFont="1" applyFill="1" applyBorder="1" applyAlignment="1">
      <alignment vertical="center"/>
    </xf>
    <xf numFmtId="49" fontId="67" fillId="8" borderId="51" xfId="17" applyNumberFormat="1" applyFont="1" applyFill="1" applyBorder="1" applyAlignment="1">
      <alignment vertical="center"/>
    </xf>
    <xf numFmtId="49" fontId="67" fillId="8" borderId="29" xfId="0" quotePrefix="1" applyNumberFormat="1" applyFont="1" applyFill="1" applyBorder="1" applyAlignment="1">
      <alignment vertical="center"/>
    </xf>
    <xf numFmtId="0" fontId="67" fillId="8" borderId="0" xfId="0" applyFont="1" applyFill="1" applyBorder="1" applyAlignment="1">
      <alignment vertical="center"/>
    </xf>
    <xf numFmtId="0" fontId="67" fillId="8" borderId="0" xfId="0" applyFont="1" applyFill="1" applyAlignment="1">
      <alignment vertical="center"/>
    </xf>
    <xf numFmtId="49" fontId="8" fillId="0" borderId="29" xfId="0" quotePrefix="1" applyNumberFormat="1" applyFont="1" applyFill="1" applyBorder="1" applyAlignment="1">
      <alignment vertical="center"/>
    </xf>
    <xf numFmtId="0" fontId="67" fillId="8" borderId="48" xfId="0" applyFont="1" applyFill="1" applyBorder="1" applyAlignment="1">
      <alignment vertical="center"/>
    </xf>
    <xf numFmtId="49" fontId="67" fillId="8" borderId="54" xfId="0" applyNumberFormat="1" applyFont="1" applyFill="1" applyBorder="1" applyAlignment="1">
      <alignment vertical="center"/>
    </xf>
    <xf numFmtId="0" fontId="67" fillId="8" borderId="55" xfId="0" applyNumberFormat="1" applyFont="1" applyFill="1" applyBorder="1" applyAlignment="1">
      <alignment vertical="center"/>
    </xf>
    <xf numFmtId="0" fontId="67" fillId="8" borderId="56" xfId="0" applyNumberFormat="1" applyFont="1" applyFill="1" applyBorder="1" applyAlignment="1">
      <alignment vertical="center"/>
    </xf>
    <xf numFmtId="0" fontId="8" fillId="3" borderId="0" xfId="0" applyFont="1" applyFill="1" applyBorder="1" applyAlignment="1">
      <alignment vertical="center"/>
    </xf>
    <xf numFmtId="0" fontId="67" fillId="3" borderId="0" xfId="0" applyFont="1" applyFill="1" applyBorder="1" applyAlignment="1">
      <alignment vertical="center"/>
    </xf>
    <xf numFmtId="0" fontId="67" fillId="3" borderId="0" xfId="17" applyFont="1" applyFill="1" applyBorder="1" applyAlignment="1">
      <alignment vertical="center"/>
    </xf>
    <xf numFmtId="3" fontId="67" fillId="0" borderId="0" xfId="0" applyNumberFormat="1" applyFont="1" applyBorder="1" applyAlignment="1">
      <alignment vertical="center"/>
    </xf>
    <xf numFmtId="0" fontId="68" fillId="0" borderId="38" xfId="0" applyNumberFormat="1" applyFont="1" applyFill="1" applyBorder="1" applyAlignment="1">
      <alignment horizontal="left" vertical="center"/>
    </xf>
    <xf numFmtId="0" fontId="68" fillId="0" borderId="39" xfId="0" applyNumberFormat="1" applyFont="1" applyFill="1" applyBorder="1" applyAlignment="1">
      <alignment horizontal="left" vertical="center"/>
    </xf>
    <xf numFmtId="0" fontId="67" fillId="9" borderId="38" xfId="0" applyNumberFormat="1" applyFont="1" applyFill="1" applyBorder="1" applyAlignment="1">
      <alignment horizontal="left" vertical="center"/>
    </xf>
    <xf numFmtId="0" fontId="67" fillId="9" borderId="40" xfId="17" applyFont="1" applyFill="1" applyBorder="1" applyAlignment="1">
      <alignment horizontal="left" vertical="center"/>
    </xf>
    <xf numFmtId="166" fontId="67" fillId="0" borderId="45" xfId="0" applyNumberFormat="1" applyFont="1" applyBorder="1" applyAlignment="1">
      <alignment vertical="center"/>
    </xf>
    <xf numFmtId="49" fontId="67" fillId="9" borderId="29" xfId="0" quotePrefix="1" applyNumberFormat="1" applyFont="1" applyFill="1" applyBorder="1" applyAlignment="1">
      <alignment vertical="center"/>
    </xf>
    <xf numFmtId="0" fontId="67" fillId="9" borderId="44" xfId="17" applyFont="1" applyFill="1" applyBorder="1" applyAlignment="1">
      <alignment vertical="center"/>
    </xf>
    <xf numFmtId="0" fontId="67" fillId="10" borderId="29" xfId="0" quotePrefix="1" applyNumberFormat="1" applyFont="1" applyFill="1" applyBorder="1" applyAlignment="1">
      <alignment horizontal="left" vertical="center"/>
    </xf>
    <xf numFmtId="0" fontId="67" fillId="10" borderId="0" xfId="0" applyNumberFormat="1" applyFont="1" applyFill="1" applyBorder="1" applyAlignment="1">
      <alignment horizontal="left" vertical="center"/>
    </xf>
    <xf numFmtId="0" fontId="67" fillId="3" borderId="29" xfId="0" applyNumberFormat="1" applyFont="1" applyFill="1" applyBorder="1" applyAlignment="1">
      <alignment horizontal="left" vertical="center"/>
    </xf>
    <xf numFmtId="0" fontId="67" fillId="3" borderId="44" xfId="17" applyFont="1" applyFill="1" applyBorder="1" applyAlignment="1">
      <alignment horizontal="left" vertical="center"/>
    </xf>
    <xf numFmtId="0" fontId="67" fillId="10" borderId="29" xfId="0" applyNumberFormat="1" applyFont="1" applyFill="1" applyBorder="1" applyAlignment="1">
      <alignment horizontal="left" vertical="center"/>
    </xf>
    <xf numFmtId="0" fontId="67" fillId="3" borderId="0" xfId="0" applyNumberFormat="1" applyFont="1" applyFill="1" applyBorder="1" applyAlignment="1">
      <alignment horizontal="left" vertical="center"/>
    </xf>
    <xf numFmtId="0" fontId="67" fillId="3" borderId="46" xfId="0" applyNumberFormat="1" applyFont="1" applyFill="1" applyBorder="1" applyAlignment="1">
      <alignment horizontal="left" vertical="center"/>
    </xf>
    <xf numFmtId="0" fontId="67" fillId="3" borderId="48" xfId="0" applyNumberFormat="1" applyFont="1" applyFill="1" applyBorder="1" applyAlignment="1">
      <alignment horizontal="left" vertical="center"/>
    </xf>
    <xf numFmtId="49" fontId="67" fillId="9" borderId="46" xfId="0" quotePrefix="1" applyNumberFormat="1" applyFont="1" applyFill="1" applyBorder="1" applyAlignment="1">
      <alignment vertical="center"/>
    </xf>
    <xf numFmtId="0" fontId="67" fillId="9" borderId="47" xfId="17" applyFont="1" applyFill="1" applyBorder="1" applyAlignment="1">
      <alignment vertical="center"/>
    </xf>
    <xf numFmtId="166" fontId="67" fillId="0" borderId="49" xfId="0" applyNumberFormat="1" applyFont="1" applyBorder="1" applyAlignment="1">
      <alignment vertical="center"/>
    </xf>
    <xf numFmtId="0" fontId="67" fillId="9" borderId="50" xfId="0" applyNumberFormat="1" applyFont="1" applyFill="1" applyBorder="1" applyAlignment="1">
      <alignment horizontal="left" vertical="center"/>
    </xf>
    <xf numFmtId="0" fontId="67" fillId="9" borderId="52" xfId="0" applyNumberFormat="1" applyFont="1" applyFill="1" applyBorder="1" applyAlignment="1">
      <alignment horizontal="left" vertical="center"/>
    </xf>
    <xf numFmtId="0" fontId="67" fillId="9" borderId="51" xfId="17" applyFont="1" applyFill="1" applyBorder="1" applyAlignment="1">
      <alignment horizontal="left" vertical="center"/>
    </xf>
    <xf numFmtId="166" fontId="67" fillId="0" borderId="53" xfId="0" applyNumberFormat="1" applyFont="1" applyBorder="1" applyAlignment="1">
      <alignment vertical="center"/>
    </xf>
    <xf numFmtId="0" fontId="67" fillId="9" borderId="0" xfId="0" applyNumberFormat="1" applyFont="1" applyFill="1" applyBorder="1" applyAlignment="1">
      <alignment vertical="center"/>
    </xf>
    <xf numFmtId="0" fontId="67" fillId="9" borderId="29" xfId="0" applyNumberFormat="1" applyFont="1" applyFill="1" applyBorder="1" applyAlignment="1">
      <alignment horizontal="left" vertical="center"/>
    </xf>
    <xf numFmtId="0" fontId="67" fillId="9" borderId="0" xfId="0" applyNumberFormat="1" applyFont="1" applyFill="1" applyBorder="1" applyAlignment="1">
      <alignment horizontal="left" vertical="center"/>
    </xf>
    <xf numFmtId="0" fontId="67" fillId="0" borderId="44" xfId="17" applyFont="1" applyFill="1" applyBorder="1" applyAlignment="1">
      <alignment vertical="center"/>
    </xf>
    <xf numFmtId="0" fontId="67" fillId="3" borderId="44" xfId="17" applyFont="1" applyFill="1" applyBorder="1" applyAlignment="1">
      <alignment vertical="center"/>
    </xf>
    <xf numFmtId="20" fontId="67" fillId="9" borderId="0" xfId="0" applyNumberFormat="1" applyFont="1" applyFill="1" applyBorder="1" applyAlignment="1">
      <alignment vertical="center"/>
    </xf>
    <xf numFmtId="0" fontId="67" fillId="9" borderId="48" xfId="0" applyNumberFormat="1" applyFont="1" applyFill="1" applyBorder="1" applyAlignment="1">
      <alignment vertical="center"/>
    </xf>
    <xf numFmtId="49" fontId="67" fillId="9" borderId="46" xfId="0" applyNumberFormat="1" applyFont="1" applyFill="1" applyBorder="1" applyAlignment="1">
      <alignment vertical="center"/>
    </xf>
    <xf numFmtId="0" fontId="67" fillId="9" borderId="47" xfId="0" applyFont="1" applyFill="1" applyBorder="1" applyAlignment="1">
      <alignment vertical="center"/>
    </xf>
    <xf numFmtId="49" fontId="67" fillId="10" borderId="50" xfId="0" quotePrefix="1" applyNumberFormat="1" applyFont="1" applyFill="1" applyBorder="1" applyAlignment="1">
      <alignment vertical="center"/>
    </xf>
    <xf numFmtId="20" fontId="67" fillId="10" borderId="52" xfId="0" applyNumberFormat="1" applyFont="1" applyFill="1" applyBorder="1" applyAlignment="1">
      <alignment vertical="center"/>
    </xf>
    <xf numFmtId="49" fontId="67" fillId="9" borderId="50" xfId="0" quotePrefix="1" applyNumberFormat="1" applyFont="1" applyFill="1" applyBorder="1" applyAlignment="1">
      <alignment vertical="center"/>
    </xf>
    <xf numFmtId="0" fontId="67" fillId="9" borderId="51" xfId="17" applyFont="1" applyFill="1" applyBorder="1" applyAlignment="1">
      <alignment vertical="center"/>
    </xf>
    <xf numFmtId="49" fontId="67" fillId="10" borderId="29" xfId="0" quotePrefix="1" applyNumberFormat="1" applyFont="1" applyFill="1" applyBorder="1" applyAlignment="1">
      <alignment vertical="center"/>
    </xf>
    <xf numFmtId="0" fontId="67" fillId="10" borderId="0" xfId="0" applyFont="1" applyFill="1" applyBorder="1" applyAlignment="1">
      <alignment vertical="center"/>
    </xf>
    <xf numFmtId="0" fontId="67" fillId="10" borderId="0" xfId="0" applyNumberFormat="1" applyFont="1" applyFill="1" applyBorder="1" applyAlignment="1">
      <alignment vertical="center"/>
    </xf>
    <xf numFmtId="49" fontId="67" fillId="10" borderId="46" xfId="0" quotePrefix="1" applyNumberFormat="1" applyFont="1" applyFill="1" applyBorder="1" applyAlignment="1">
      <alignment vertical="center"/>
    </xf>
    <xf numFmtId="0" fontId="67" fillId="10" borderId="48" xfId="0" applyNumberFormat="1" applyFont="1" applyFill="1" applyBorder="1" applyAlignment="1">
      <alignment vertical="center"/>
    </xf>
    <xf numFmtId="0" fontId="67" fillId="10" borderId="50" xfId="0" quotePrefix="1" applyNumberFormat="1" applyFont="1" applyFill="1" applyBorder="1" applyAlignment="1">
      <alignment vertical="center"/>
    </xf>
    <xf numFmtId="0" fontId="67" fillId="10" borderId="52" xfId="0" applyNumberFormat="1" applyFont="1" applyFill="1" applyBorder="1" applyAlignment="1">
      <alignment vertical="center"/>
    </xf>
    <xf numFmtId="0" fontId="67" fillId="10" borderId="29" xfId="0" quotePrefix="1" applyNumberFormat="1" applyFont="1" applyFill="1" applyBorder="1" applyAlignment="1">
      <alignment vertical="center"/>
    </xf>
    <xf numFmtId="0" fontId="67" fillId="9" borderId="44" xfId="0" applyFont="1" applyFill="1" applyBorder="1" applyAlignment="1">
      <alignment vertical="center"/>
    </xf>
    <xf numFmtId="0" fontId="67" fillId="9" borderId="52" xfId="0" applyNumberFormat="1" applyFont="1" applyFill="1" applyBorder="1" applyAlignment="1">
      <alignment vertical="center"/>
    </xf>
    <xf numFmtId="49" fontId="67" fillId="10" borderId="58" xfId="0" quotePrefix="1" applyNumberFormat="1" applyFont="1" applyFill="1" applyBorder="1" applyAlignment="1">
      <alignment vertical="center"/>
    </xf>
    <xf numFmtId="0" fontId="67" fillId="10" borderId="41" xfId="0" applyNumberFormat="1" applyFont="1" applyFill="1" applyBorder="1" applyAlignment="1">
      <alignment vertical="center"/>
    </xf>
    <xf numFmtId="49" fontId="67" fillId="3" borderId="58" xfId="0" quotePrefix="1" applyNumberFormat="1" applyFont="1" applyFill="1" applyBorder="1" applyAlignment="1">
      <alignment vertical="center"/>
    </xf>
    <xf numFmtId="0" fontId="67" fillId="3" borderId="42" xfId="17" applyFont="1" applyFill="1" applyBorder="1" applyAlignment="1">
      <alignment vertical="center"/>
    </xf>
    <xf numFmtId="0" fontId="67" fillId="0" borderId="41" xfId="0" applyFont="1" applyBorder="1" applyAlignment="1">
      <alignment vertical="center"/>
    </xf>
    <xf numFmtId="0" fontId="67" fillId="0" borderId="42" xfId="0" applyFont="1" applyBorder="1" applyAlignment="1">
      <alignment vertical="center"/>
    </xf>
    <xf numFmtId="3" fontId="67" fillId="0" borderId="59" xfId="0" applyNumberFormat="1" applyFont="1" applyBorder="1" applyAlignment="1">
      <alignment vertical="center"/>
    </xf>
    <xf numFmtId="166" fontId="67" fillId="0" borderId="41" xfId="0" applyNumberFormat="1" applyFont="1" applyBorder="1" applyAlignment="1">
      <alignment vertical="center"/>
    </xf>
    <xf numFmtId="0" fontId="67" fillId="0" borderId="58" xfId="0" applyFont="1" applyBorder="1" applyAlignment="1">
      <alignment vertical="center"/>
    </xf>
    <xf numFmtId="11" fontId="59" fillId="0" borderId="35" xfId="0" applyNumberFormat="1" applyFont="1" applyBorder="1" applyAlignment="1">
      <alignment vertical="center"/>
    </xf>
    <xf numFmtId="0" fontId="8" fillId="11" borderId="38" xfId="0" applyFont="1" applyFill="1" applyBorder="1" applyAlignment="1">
      <alignment horizontal="left" vertical="center"/>
    </xf>
    <xf numFmtId="0" fontId="8" fillId="11" borderId="40" xfId="0" applyFont="1" applyFill="1" applyBorder="1" applyAlignment="1">
      <alignment vertical="center"/>
    </xf>
    <xf numFmtId="0" fontId="67" fillId="12" borderId="38" xfId="0" applyNumberFormat="1" applyFont="1" applyFill="1" applyBorder="1" applyAlignment="1">
      <alignment horizontal="left" vertical="center"/>
    </xf>
    <xf numFmtId="0" fontId="67" fillId="12" borderId="40" xfId="17" applyFont="1" applyFill="1" applyBorder="1" applyAlignment="1">
      <alignment horizontal="left" vertical="center"/>
    </xf>
    <xf numFmtId="49" fontId="67" fillId="3" borderId="29" xfId="0" quotePrefix="1" applyNumberFormat="1" applyFont="1" applyFill="1" applyBorder="1" applyAlignment="1">
      <alignment horizontal="left" vertical="center"/>
    </xf>
    <xf numFmtId="0" fontId="67" fillId="3" borderId="0" xfId="18" applyNumberFormat="1" applyFont="1" applyFill="1" applyBorder="1" applyAlignment="1">
      <alignment vertical="center"/>
    </xf>
    <xf numFmtId="49" fontId="67" fillId="12" borderId="29" xfId="0" quotePrefix="1" applyNumberFormat="1" applyFont="1" applyFill="1" applyBorder="1" applyAlignment="1">
      <alignment vertical="center"/>
    </xf>
    <xf numFmtId="0" fontId="67" fillId="12" borderId="44" xfId="17" quotePrefix="1" applyNumberFormat="1" applyFont="1" applyFill="1" applyBorder="1" applyAlignment="1">
      <alignment vertical="center"/>
    </xf>
    <xf numFmtId="0" fontId="67" fillId="12" borderId="44" xfId="17" applyNumberFormat="1" applyFont="1" applyFill="1" applyBorder="1" applyAlignment="1">
      <alignment vertical="center"/>
    </xf>
    <xf numFmtId="49" fontId="67" fillId="3" borderId="29" xfId="0" applyNumberFormat="1" applyFont="1" applyFill="1" applyBorder="1" applyAlignment="1">
      <alignment horizontal="left" vertical="center"/>
    </xf>
    <xf numFmtId="0" fontId="67" fillId="12" borderId="44" xfId="17" applyFont="1" applyFill="1" applyBorder="1" applyAlignment="1">
      <alignment vertical="center"/>
    </xf>
    <xf numFmtId="49" fontId="67" fillId="3" borderId="46" xfId="0" quotePrefix="1" applyNumberFormat="1" applyFont="1" applyFill="1" applyBorder="1" applyAlignment="1">
      <alignment horizontal="left" vertical="center"/>
    </xf>
    <xf numFmtId="0" fontId="67" fillId="3" borderId="48" xfId="18" applyNumberFormat="1" applyFont="1" applyFill="1" applyBorder="1" applyAlignment="1">
      <alignment vertical="center"/>
    </xf>
    <xf numFmtId="49" fontId="67" fillId="12" borderId="46" xfId="0" quotePrefix="1" applyNumberFormat="1" applyFont="1" applyFill="1" applyBorder="1" applyAlignment="1">
      <alignment vertical="center"/>
    </xf>
    <xf numFmtId="0" fontId="67" fillId="12" borderId="47" xfId="17" applyFont="1" applyFill="1" applyBorder="1" applyAlignment="1">
      <alignment vertical="center"/>
    </xf>
    <xf numFmtId="0" fontId="67" fillId="11" borderId="50" xfId="0" quotePrefix="1" applyNumberFormat="1" applyFont="1" applyFill="1" applyBorder="1"/>
    <xf numFmtId="0" fontId="67" fillId="11" borderId="52" xfId="18" applyNumberFormat="1" applyFont="1" applyFill="1" applyBorder="1"/>
    <xf numFmtId="49" fontId="67" fillId="12" borderId="50" xfId="0" quotePrefix="1" applyNumberFormat="1" applyFont="1" applyFill="1" applyBorder="1" applyAlignment="1">
      <alignment horizontal="left" vertical="center"/>
    </xf>
    <xf numFmtId="49" fontId="67" fillId="12" borderId="51" xfId="17" quotePrefix="1" applyNumberFormat="1" applyFont="1" applyFill="1" applyBorder="1" applyAlignment="1">
      <alignment vertical="center"/>
    </xf>
    <xf numFmtId="0" fontId="67" fillId="11" borderId="29" xfId="0" quotePrefix="1" applyNumberFormat="1" applyFont="1" applyFill="1" applyBorder="1"/>
    <xf numFmtId="0" fontId="67" fillId="11" borderId="0" xfId="18" applyNumberFormat="1" applyFont="1" applyFill="1" applyBorder="1"/>
    <xf numFmtId="49" fontId="67" fillId="12" borderId="29" xfId="0" quotePrefix="1" applyNumberFormat="1" applyFont="1" applyFill="1" applyBorder="1" applyAlignment="1">
      <alignment horizontal="left" vertical="center"/>
    </xf>
    <xf numFmtId="49" fontId="67" fillId="12" borderId="44" xfId="17" quotePrefix="1" applyNumberFormat="1" applyFont="1" applyFill="1" applyBorder="1" applyAlignment="1">
      <alignment vertical="center"/>
    </xf>
    <xf numFmtId="49" fontId="67" fillId="0" borderId="29" xfId="0" applyNumberFormat="1" applyFont="1" applyFill="1" applyBorder="1" applyAlignment="1">
      <alignment horizontal="left" vertical="center"/>
    </xf>
    <xf numFmtId="0" fontId="67" fillId="0" borderId="0" xfId="0" applyFont="1" applyFill="1" applyAlignment="1">
      <alignment vertical="center"/>
    </xf>
    <xf numFmtId="49" fontId="67" fillId="11" borderId="29" xfId="0" quotePrefix="1" applyNumberFormat="1" applyFont="1" applyFill="1" applyBorder="1" applyAlignment="1">
      <alignment horizontal="left" vertical="center"/>
    </xf>
    <xf numFmtId="0" fontId="67" fillId="11" borderId="0" xfId="18" applyNumberFormat="1" applyFont="1" applyFill="1" applyBorder="1" applyAlignment="1">
      <alignment vertical="center"/>
    </xf>
    <xf numFmtId="49" fontId="67" fillId="11" borderId="46" xfId="0" applyNumberFormat="1" applyFont="1" applyFill="1" applyBorder="1" applyAlignment="1">
      <alignment horizontal="left" vertical="center"/>
    </xf>
    <xf numFmtId="0" fontId="67" fillId="11" borderId="48" xfId="0" applyFont="1" applyFill="1" applyBorder="1" applyAlignment="1">
      <alignment vertical="center"/>
    </xf>
    <xf numFmtId="49" fontId="67" fillId="12" borderId="46" xfId="0" quotePrefix="1" applyNumberFormat="1" applyFont="1" applyFill="1" applyBorder="1" applyAlignment="1">
      <alignment horizontal="left" vertical="center"/>
    </xf>
    <xf numFmtId="49" fontId="67" fillId="12" borderId="47" xfId="17" quotePrefix="1" applyNumberFormat="1" applyFont="1" applyFill="1" applyBorder="1" applyAlignment="1">
      <alignment vertical="center"/>
    </xf>
    <xf numFmtId="0" fontId="67" fillId="11" borderId="50" xfId="0" quotePrefix="1" applyNumberFormat="1" applyFont="1" applyFill="1" applyBorder="1" applyAlignment="1">
      <alignment horizontal="left" vertical="center"/>
    </xf>
    <xf numFmtId="0" fontId="67" fillId="11" borderId="52" xfId="18" applyNumberFormat="1" applyFont="1" applyFill="1" applyBorder="1" applyAlignment="1">
      <alignment vertical="center"/>
    </xf>
    <xf numFmtId="0" fontId="67" fillId="12" borderId="0" xfId="18" applyNumberFormat="1" applyFont="1" applyFill="1" applyBorder="1" applyAlignment="1">
      <alignment vertical="center"/>
    </xf>
    <xf numFmtId="49" fontId="67" fillId="3" borderId="44" xfId="17" quotePrefix="1" applyNumberFormat="1" applyFont="1" applyFill="1" applyBorder="1" applyAlignment="1">
      <alignment vertical="center"/>
    </xf>
    <xf numFmtId="49" fontId="67" fillId="12" borderId="29" xfId="0" quotePrefix="1" applyNumberFormat="1" applyFont="1" applyFill="1" applyBorder="1" applyAlignment="1">
      <alignment vertical="center" wrapText="1"/>
    </xf>
    <xf numFmtId="49" fontId="67" fillId="11" borderId="46" xfId="0" quotePrefix="1" applyNumberFormat="1" applyFont="1" applyFill="1" applyBorder="1" applyAlignment="1">
      <alignment horizontal="left" vertical="center"/>
    </xf>
    <xf numFmtId="0" fontId="67" fillId="11" borderId="48" xfId="18" applyNumberFormat="1" applyFont="1" applyFill="1" applyBorder="1" applyAlignment="1">
      <alignment vertical="center"/>
    </xf>
    <xf numFmtId="0" fontId="67" fillId="11" borderId="50" xfId="0" applyFont="1" applyFill="1" applyBorder="1" applyAlignment="1">
      <alignment horizontal="left" vertical="center"/>
    </xf>
    <xf numFmtId="0" fontId="67" fillId="11" borderId="52" xfId="0" applyFont="1" applyFill="1" applyBorder="1" applyAlignment="1">
      <alignment vertical="center"/>
    </xf>
    <xf numFmtId="49" fontId="67" fillId="12" borderId="51" xfId="17" applyNumberFormat="1" applyFont="1" applyFill="1" applyBorder="1" applyAlignment="1">
      <alignment vertical="center"/>
    </xf>
    <xf numFmtId="49" fontId="67" fillId="0" borderId="51" xfId="0" applyNumberFormat="1" applyFont="1" applyBorder="1" applyAlignment="1">
      <alignment vertical="center"/>
    </xf>
    <xf numFmtId="0" fontId="67" fillId="12" borderId="58" xfId="0" applyFont="1" applyFill="1" applyBorder="1" applyAlignment="1">
      <alignment horizontal="left" vertical="center"/>
    </xf>
    <xf numFmtId="0" fontId="67" fillId="12" borderId="41" xfId="0" applyFont="1" applyFill="1" applyBorder="1" applyAlignment="1">
      <alignment vertical="center"/>
    </xf>
    <xf numFmtId="49" fontId="67" fillId="0" borderId="58" xfId="0" quotePrefix="1" applyNumberFormat="1" applyFont="1" applyFill="1" applyBorder="1" applyAlignment="1">
      <alignment horizontal="left" vertical="center"/>
    </xf>
    <xf numFmtId="0" fontId="67" fillId="0" borderId="42" xfId="17" applyFont="1" applyFill="1" applyBorder="1" applyAlignment="1">
      <alignment vertical="center"/>
    </xf>
    <xf numFmtId="0" fontId="59" fillId="0" borderId="35" xfId="0" applyFont="1" applyFill="1" applyBorder="1" applyAlignment="1">
      <alignment vertical="center"/>
    </xf>
    <xf numFmtId="0" fontId="59" fillId="0" borderId="37" xfId="0" applyFont="1" applyFill="1" applyBorder="1" applyAlignment="1">
      <alignment vertical="center"/>
    </xf>
    <xf numFmtId="0" fontId="68" fillId="0" borderId="38" xfId="0" applyFont="1" applyFill="1" applyBorder="1" applyAlignment="1">
      <alignment vertical="center"/>
    </xf>
    <xf numFmtId="0" fontId="68" fillId="0" borderId="40" xfId="18" applyNumberFormat="1" applyFont="1" applyFill="1" applyBorder="1" applyAlignment="1">
      <alignment vertical="center"/>
    </xf>
    <xf numFmtId="0" fontId="67" fillId="13" borderId="38" xfId="0" applyNumberFormat="1" applyFont="1" applyFill="1" applyBorder="1" applyAlignment="1">
      <alignment horizontal="left" vertical="center"/>
    </xf>
    <xf numFmtId="0" fontId="67" fillId="13" borderId="40" xfId="17" applyFont="1" applyFill="1" applyBorder="1" applyAlignment="1">
      <alignment horizontal="left" vertical="center"/>
    </xf>
    <xf numFmtId="0" fontId="67" fillId="0" borderId="39" xfId="0" applyFont="1" applyFill="1" applyBorder="1" applyAlignment="1">
      <alignment vertical="center"/>
    </xf>
    <xf numFmtId="0" fontId="67" fillId="0" borderId="40" xfId="0" applyFont="1" applyFill="1" applyBorder="1" applyAlignment="1">
      <alignment vertical="center"/>
    </xf>
    <xf numFmtId="3" fontId="67" fillId="0" borderId="45" xfId="0" applyNumberFormat="1" applyFont="1" applyFill="1" applyBorder="1" applyAlignment="1">
      <alignment vertical="center"/>
    </xf>
    <xf numFmtId="166" fontId="67" fillId="0" borderId="45" xfId="0" applyNumberFormat="1" applyFont="1" applyFill="1" applyBorder="1" applyAlignment="1">
      <alignment vertical="center"/>
    </xf>
    <xf numFmtId="0" fontId="67" fillId="0" borderId="44" xfId="0" applyFont="1" applyFill="1" applyBorder="1" applyAlignment="1">
      <alignment vertical="center"/>
    </xf>
    <xf numFmtId="0" fontId="8" fillId="0" borderId="0" xfId="0" applyFont="1" applyFill="1" applyAlignment="1">
      <alignment vertical="center"/>
    </xf>
    <xf numFmtId="0" fontId="67" fillId="0" borderId="29" xfId="0" applyFont="1" applyFill="1" applyBorder="1" applyAlignment="1">
      <alignment vertical="center"/>
    </xf>
    <xf numFmtId="49" fontId="67" fillId="13" borderId="29" xfId="0" quotePrefix="1" applyNumberFormat="1" applyFont="1" applyFill="1" applyBorder="1" applyAlignment="1">
      <alignment vertical="center"/>
    </xf>
    <xf numFmtId="0" fontId="67" fillId="13" borderId="44" xfId="17" quotePrefix="1" applyFont="1" applyFill="1" applyBorder="1" applyAlignment="1">
      <alignment vertical="center"/>
    </xf>
    <xf numFmtId="0" fontId="67" fillId="0" borderId="0" xfId="17" applyFont="1" applyFill="1" applyBorder="1" applyAlignment="1">
      <alignment vertical="center"/>
    </xf>
    <xf numFmtId="3" fontId="67" fillId="0" borderId="23" xfId="0" applyNumberFormat="1" applyFont="1" applyFill="1" applyBorder="1" applyAlignment="1">
      <alignment vertical="center"/>
    </xf>
    <xf numFmtId="166" fontId="67" fillId="0" borderId="23" xfId="0" applyNumberFormat="1" applyFont="1" applyFill="1" applyBorder="1" applyAlignment="1">
      <alignment vertical="center"/>
    </xf>
    <xf numFmtId="49" fontId="67" fillId="0" borderId="0" xfId="0" quotePrefix="1" applyNumberFormat="1" applyFont="1" applyFill="1" applyBorder="1" applyAlignment="1">
      <alignment vertical="center"/>
    </xf>
    <xf numFmtId="0" fontId="67" fillId="0" borderId="0" xfId="18" applyNumberFormat="1" applyFont="1" applyFill="1" applyBorder="1" applyAlignment="1">
      <alignment vertical="center"/>
    </xf>
    <xf numFmtId="0" fontId="67" fillId="13" borderId="44" xfId="0" applyFont="1" applyFill="1" applyBorder="1" applyAlignment="1">
      <alignment vertical="center"/>
    </xf>
    <xf numFmtId="49" fontId="67" fillId="14" borderId="50" xfId="0" applyNumberFormat="1" applyFont="1" applyFill="1" applyBorder="1" applyAlignment="1">
      <alignment vertical="center"/>
    </xf>
    <xf numFmtId="0" fontId="67" fillId="14" borderId="52" xfId="18" applyNumberFormat="1" applyFont="1" applyFill="1" applyBorder="1" applyAlignment="1">
      <alignment vertical="center"/>
    </xf>
    <xf numFmtId="49" fontId="67" fillId="13" borderId="50" xfId="0" quotePrefix="1" applyNumberFormat="1" applyFont="1" applyFill="1" applyBorder="1" applyAlignment="1">
      <alignment vertical="center"/>
    </xf>
    <xf numFmtId="49" fontId="67" fillId="13" borderId="51" xfId="17" applyNumberFormat="1" applyFont="1" applyFill="1" applyBorder="1" applyAlignment="1">
      <alignment vertical="center"/>
    </xf>
    <xf numFmtId="0" fontId="67" fillId="0" borderId="52" xfId="17" applyFont="1" applyFill="1" applyBorder="1" applyAlignment="1">
      <alignment vertical="center"/>
    </xf>
    <xf numFmtId="0" fontId="67" fillId="0" borderId="51" xfId="0" applyFont="1" applyFill="1" applyBorder="1" applyAlignment="1">
      <alignment vertical="center"/>
    </xf>
    <xf numFmtId="3" fontId="67" fillId="0" borderId="53" xfId="0" applyNumberFormat="1" applyFont="1" applyFill="1" applyBorder="1" applyAlignment="1">
      <alignment vertical="center"/>
    </xf>
    <xf numFmtId="166" fontId="67" fillId="0" borderId="53" xfId="0" applyNumberFormat="1" applyFont="1" applyFill="1" applyBorder="1" applyAlignment="1">
      <alignment vertical="center"/>
    </xf>
    <xf numFmtId="49" fontId="67" fillId="0" borderId="52" xfId="0" quotePrefix="1" applyNumberFormat="1" applyFont="1" applyFill="1" applyBorder="1" applyAlignment="1">
      <alignment vertical="center"/>
    </xf>
    <xf numFmtId="49" fontId="67" fillId="14" borderId="29" xfId="0" applyNumberFormat="1" applyFont="1" applyFill="1" applyBorder="1" applyAlignment="1">
      <alignment vertical="center"/>
    </xf>
    <xf numFmtId="49" fontId="67" fillId="14" borderId="44" xfId="17" applyNumberFormat="1" applyFont="1" applyFill="1" applyBorder="1" applyAlignment="1">
      <alignment vertical="center"/>
    </xf>
    <xf numFmtId="49" fontId="67" fillId="13" borderId="44" xfId="17" applyNumberFormat="1" applyFont="1" applyFill="1" applyBorder="1" applyAlignment="1">
      <alignment vertical="center"/>
    </xf>
    <xf numFmtId="0" fontId="67" fillId="14" borderId="44" xfId="18" applyNumberFormat="1" applyFont="1" applyFill="1" applyBorder="1" applyAlignment="1">
      <alignment vertical="center"/>
    </xf>
    <xf numFmtId="0" fontId="8" fillId="0" borderId="0" xfId="0" applyFont="1" applyFill="1" applyBorder="1" applyAlignment="1">
      <alignment vertical="center"/>
    </xf>
    <xf numFmtId="49" fontId="67" fillId="3" borderId="29" xfId="0" applyNumberFormat="1" applyFont="1" applyFill="1" applyBorder="1" applyAlignment="1">
      <alignment vertical="center"/>
    </xf>
    <xf numFmtId="49" fontId="67" fillId="15" borderId="50" xfId="0" applyNumberFormat="1" applyFont="1" applyFill="1" applyBorder="1" applyAlignment="1">
      <alignment vertical="center"/>
    </xf>
    <xf numFmtId="0" fontId="67" fillId="15" borderId="52" xfId="18" applyNumberFormat="1" applyFont="1" applyFill="1" applyBorder="1" applyAlignment="1">
      <alignment vertical="center"/>
    </xf>
    <xf numFmtId="49" fontId="67" fillId="15" borderId="29" xfId="0" applyNumberFormat="1" applyFont="1" applyFill="1" applyBorder="1" applyAlignment="1">
      <alignment vertical="center"/>
    </xf>
    <xf numFmtId="0" fontId="67" fillId="15" borderId="0" xfId="18" applyNumberFormat="1" applyFont="1" applyFill="1" applyBorder="1" applyAlignment="1">
      <alignment vertical="center"/>
    </xf>
    <xf numFmtId="49" fontId="67" fillId="3" borderId="44" xfId="17" applyNumberFormat="1" applyFont="1" applyFill="1" applyBorder="1" applyAlignment="1">
      <alignment vertical="center"/>
    </xf>
    <xf numFmtId="0" fontId="67" fillId="0" borderId="29" xfId="17" applyFont="1" applyFill="1" applyBorder="1" applyAlignment="1">
      <alignment vertical="center"/>
    </xf>
    <xf numFmtId="49" fontId="67" fillId="15" borderId="54" xfId="0" applyNumberFormat="1" applyFont="1" applyFill="1" applyBorder="1" applyAlignment="1">
      <alignment vertical="center"/>
    </xf>
    <xf numFmtId="0" fontId="67" fillId="15" borderId="55" xfId="18" applyNumberFormat="1" applyFont="1" applyFill="1" applyBorder="1" applyAlignment="1">
      <alignment vertical="center"/>
    </xf>
    <xf numFmtId="49" fontId="67" fillId="13" borderId="54" xfId="0" quotePrefix="1" applyNumberFormat="1" applyFont="1" applyFill="1" applyBorder="1" applyAlignment="1">
      <alignment vertical="center"/>
    </xf>
    <xf numFmtId="49" fontId="67" fillId="13" borderId="56" xfId="17" applyNumberFormat="1" applyFont="1" applyFill="1" applyBorder="1" applyAlignment="1">
      <alignment vertical="center"/>
    </xf>
    <xf numFmtId="0" fontId="67" fillId="0" borderId="54" xfId="17" applyFont="1" applyFill="1" applyBorder="1" applyAlignment="1">
      <alignment vertical="center"/>
    </xf>
    <xf numFmtId="0" fontId="67" fillId="0" borderId="56" xfId="0" applyFont="1" applyFill="1" applyBorder="1" applyAlignment="1">
      <alignment vertical="center"/>
    </xf>
    <xf numFmtId="3" fontId="67" fillId="0" borderId="57" xfId="0" applyNumberFormat="1" applyFont="1" applyFill="1" applyBorder="1" applyAlignment="1">
      <alignment vertical="center"/>
    </xf>
    <xf numFmtId="166" fontId="67" fillId="0" borderId="57" xfId="0" applyNumberFormat="1" applyFont="1" applyFill="1" applyBorder="1" applyAlignment="1">
      <alignment vertical="center"/>
    </xf>
    <xf numFmtId="0" fontId="67" fillId="0" borderId="55" xfId="17" applyFont="1" applyFill="1" applyBorder="1" applyAlignment="1">
      <alignment vertical="center"/>
    </xf>
    <xf numFmtId="49" fontId="8" fillId="0" borderId="39" xfId="0" applyNumberFormat="1" applyFont="1" applyFill="1" applyBorder="1" applyAlignment="1">
      <alignment vertical="center"/>
    </xf>
    <xf numFmtId="0" fontId="67" fillId="0" borderId="39" xfId="18" applyNumberFormat="1" applyFont="1" applyFill="1" applyBorder="1" applyAlignment="1">
      <alignment vertical="center"/>
    </xf>
    <xf numFmtId="49" fontId="67" fillId="0" borderId="39" xfId="0" quotePrefix="1" applyNumberFormat="1" applyFont="1" applyFill="1" applyBorder="1" applyAlignment="1">
      <alignment vertical="center"/>
    </xf>
    <xf numFmtId="49" fontId="67" fillId="0" borderId="39" xfId="17" applyNumberFormat="1" applyFont="1" applyFill="1" applyBorder="1" applyAlignment="1">
      <alignment vertical="center"/>
    </xf>
    <xf numFmtId="0" fontId="67" fillId="0" borderId="39" xfId="17" applyFont="1" applyFill="1" applyBorder="1" applyAlignment="1">
      <alignment vertical="center"/>
    </xf>
    <xf numFmtId="3" fontId="67" fillId="0" borderId="39" xfId="0" applyNumberFormat="1" applyFont="1" applyFill="1" applyBorder="1" applyAlignment="1">
      <alignment vertical="center"/>
    </xf>
    <xf numFmtId="166" fontId="67" fillId="0" borderId="39" xfId="0" applyNumberFormat="1" applyFont="1" applyFill="1" applyBorder="1" applyAlignment="1">
      <alignment vertical="center"/>
    </xf>
    <xf numFmtId="49" fontId="67" fillId="0" borderId="36" xfId="0" quotePrefix="1" applyNumberFormat="1" applyFont="1" applyFill="1" applyBorder="1" applyAlignment="1">
      <alignment vertical="center"/>
    </xf>
    <xf numFmtId="0" fontId="67" fillId="0" borderId="36" xfId="0" applyFont="1" applyFill="1" applyBorder="1" applyAlignment="1">
      <alignment vertical="center"/>
    </xf>
    <xf numFmtId="0" fontId="67" fillId="0" borderId="41" xfId="18" applyNumberFormat="1" applyFont="1" applyFill="1" applyBorder="1" applyAlignment="1">
      <alignment vertical="center"/>
    </xf>
    <xf numFmtId="49" fontId="67" fillId="0" borderId="41" xfId="0" quotePrefix="1" applyNumberFormat="1" applyFont="1" applyFill="1" applyBorder="1" applyAlignment="1">
      <alignment vertical="center"/>
    </xf>
    <xf numFmtId="49" fontId="67" fillId="0" borderId="41" xfId="17" applyNumberFormat="1" applyFont="1" applyFill="1" applyBorder="1" applyAlignment="1">
      <alignment vertical="center"/>
    </xf>
    <xf numFmtId="0" fontId="67" fillId="0" borderId="42" xfId="0" applyFont="1" applyFill="1" applyBorder="1" applyAlignment="1">
      <alignment vertical="center"/>
    </xf>
    <xf numFmtId="0" fontId="67" fillId="14" borderId="38" xfId="0" applyFont="1" applyFill="1" applyBorder="1" applyAlignment="1">
      <alignment horizontal="left" vertical="center"/>
    </xf>
    <xf numFmtId="0" fontId="67" fillId="14" borderId="40" xfId="18" applyNumberFormat="1" applyFont="1" applyFill="1" applyBorder="1" applyAlignment="1">
      <alignment horizontal="left" vertical="center"/>
    </xf>
    <xf numFmtId="49" fontId="67" fillId="14" borderId="40" xfId="17" quotePrefix="1" applyNumberFormat="1" applyFont="1" applyFill="1" applyBorder="1" applyAlignment="1">
      <alignment horizontal="left" vertical="center"/>
    </xf>
    <xf numFmtId="0" fontId="67" fillId="14" borderId="29" xfId="0" applyFont="1" applyFill="1" applyBorder="1" applyAlignment="1">
      <alignment vertical="center"/>
    </xf>
    <xf numFmtId="49" fontId="67" fillId="14" borderId="44" xfId="17" quotePrefix="1" applyNumberFormat="1" applyFont="1" applyFill="1" applyBorder="1" applyAlignment="1">
      <alignment vertical="center"/>
    </xf>
    <xf numFmtId="0" fontId="67" fillId="14" borderId="0" xfId="18" applyNumberFormat="1" applyFont="1" applyFill="1" applyBorder="1" applyAlignment="1">
      <alignment vertical="center"/>
    </xf>
    <xf numFmtId="0" fontId="67" fillId="14" borderId="29" xfId="0" applyFont="1" applyFill="1" applyBorder="1" applyAlignment="1">
      <alignment horizontal="left" vertical="center"/>
    </xf>
    <xf numFmtId="49" fontId="67" fillId="0" borderId="29" xfId="0" quotePrefix="1" applyNumberFormat="1" applyFont="1" applyFill="1" applyBorder="1" applyAlignment="1">
      <alignment horizontal="left" vertical="center"/>
    </xf>
    <xf numFmtId="3" fontId="67" fillId="0" borderId="44" xfId="0" quotePrefix="1" applyNumberFormat="1" applyFont="1" applyFill="1" applyBorder="1" applyAlignment="1">
      <alignment horizontal="left" vertical="center"/>
    </xf>
    <xf numFmtId="0" fontId="67" fillId="14" borderId="46" xfId="0" applyFont="1" applyFill="1" applyBorder="1" applyAlignment="1">
      <alignment horizontal="left" vertical="center"/>
    </xf>
    <xf numFmtId="0" fontId="67" fillId="14" borderId="48" xfId="18" applyNumberFormat="1" applyFont="1" applyFill="1" applyBorder="1" applyAlignment="1">
      <alignment vertical="center"/>
    </xf>
    <xf numFmtId="49" fontId="67" fillId="0" borderId="46" xfId="0" quotePrefix="1" applyNumberFormat="1" applyFont="1" applyFill="1" applyBorder="1" applyAlignment="1">
      <alignment horizontal="left" vertical="center"/>
    </xf>
    <xf numFmtId="3" fontId="67" fillId="0" borderId="47" xfId="0" quotePrefix="1" applyNumberFormat="1" applyFont="1" applyFill="1" applyBorder="1" applyAlignment="1">
      <alignment horizontal="left" vertical="center"/>
    </xf>
    <xf numFmtId="0" fontId="67" fillId="0" borderId="46" xfId="17" applyFont="1" applyFill="1" applyBorder="1" applyAlignment="1">
      <alignment vertical="center"/>
    </xf>
    <xf numFmtId="0" fontId="67" fillId="0" borderId="47" xfId="0" applyFont="1" applyFill="1" applyBorder="1" applyAlignment="1">
      <alignment vertical="center"/>
    </xf>
    <xf numFmtId="3" fontId="67" fillId="0" borderId="49" xfId="0" applyNumberFormat="1" applyFont="1" applyFill="1" applyBorder="1" applyAlignment="1">
      <alignment vertical="center"/>
    </xf>
    <xf numFmtId="166" fontId="67" fillId="0" borderId="49" xfId="0" applyNumberFormat="1" applyFont="1" applyFill="1" applyBorder="1" applyAlignment="1">
      <alignment vertical="center"/>
    </xf>
    <xf numFmtId="49" fontId="67" fillId="0" borderId="48" xfId="0" quotePrefix="1" applyNumberFormat="1" applyFont="1" applyFill="1" applyBorder="1" applyAlignment="1">
      <alignment vertical="center"/>
    </xf>
    <xf numFmtId="0" fontId="67" fillId="14" borderId="52" xfId="0" applyFont="1" applyFill="1" applyBorder="1" applyAlignment="1">
      <alignment vertical="center"/>
    </xf>
    <xf numFmtId="49" fontId="67" fillId="14" borderId="50" xfId="0" quotePrefix="1" applyNumberFormat="1" applyFont="1" applyFill="1" applyBorder="1" applyAlignment="1">
      <alignment vertical="center"/>
    </xf>
    <xf numFmtId="49" fontId="67" fillId="14" borderId="51" xfId="17" quotePrefix="1" applyNumberFormat="1" applyFont="1" applyFill="1" applyBorder="1" applyAlignment="1">
      <alignment vertical="center"/>
    </xf>
    <xf numFmtId="49" fontId="67" fillId="14" borderId="29" xfId="0" quotePrefix="1" applyNumberFormat="1" applyFont="1" applyFill="1" applyBorder="1" applyAlignment="1">
      <alignment vertical="center"/>
    </xf>
    <xf numFmtId="0" fontId="8" fillId="0" borderId="29" xfId="0" applyFont="1" applyBorder="1" applyAlignment="1">
      <alignment vertical="center"/>
    </xf>
    <xf numFmtId="49" fontId="67" fillId="0" borderId="46" xfId="0" applyNumberFormat="1" applyFont="1" applyFill="1" applyBorder="1" applyAlignment="1">
      <alignment vertical="center"/>
    </xf>
    <xf numFmtId="0" fontId="67" fillId="0" borderId="48" xfId="0" applyFont="1" applyFill="1" applyBorder="1" applyAlignment="1">
      <alignment vertical="center"/>
    </xf>
    <xf numFmtId="49" fontId="67" fillId="14" borderId="46" xfId="0" quotePrefix="1" applyNumberFormat="1" applyFont="1" applyFill="1" applyBorder="1" applyAlignment="1">
      <alignment vertical="center"/>
    </xf>
    <xf numFmtId="49" fontId="67" fillId="14" borderId="47" xfId="17" quotePrefix="1" applyNumberFormat="1" applyFont="1" applyFill="1" applyBorder="1" applyAlignment="1">
      <alignment vertical="center"/>
    </xf>
    <xf numFmtId="0" fontId="67" fillId="0" borderId="48" xfId="17" applyFont="1" applyFill="1" applyBorder="1" applyAlignment="1">
      <alignment vertical="center"/>
    </xf>
    <xf numFmtId="0" fontId="67" fillId="0" borderId="50" xfId="17" applyFont="1" applyFill="1" applyBorder="1" applyAlignment="1">
      <alignment vertical="center"/>
    </xf>
    <xf numFmtId="0" fontId="67" fillId="3" borderId="29" xfId="0" applyFont="1" applyFill="1" applyBorder="1" applyAlignment="1">
      <alignment horizontal="left" vertical="center"/>
    </xf>
    <xf numFmtId="49" fontId="67" fillId="14" borderId="54" xfId="0" applyNumberFormat="1" applyFont="1" applyFill="1" applyBorder="1" applyAlignment="1">
      <alignment vertical="center"/>
    </xf>
    <xf numFmtId="0" fontId="67" fillId="14" borderId="56" xfId="0" applyFont="1" applyFill="1" applyBorder="1" applyAlignment="1">
      <alignment vertical="center"/>
    </xf>
    <xf numFmtId="49" fontId="67" fillId="14" borderId="54" xfId="0" quotePrefix="1" applyNumberFormat="1" applyFont="1" applyFill="1" applyBorder="1" applyAlignment="1">
      <alignment vertical="center"/>
    </xf>
    <xf numFmtId="49" fontId="67" fillId="14" borderId="56" xfId="17" applyNumberFormat="1" applyFont="1" applyFill="1" applyBorder="1" applyAlignment="1">
      <alignment vertical="center"/>
    </xf>
    <xf numFmtId="49" fontId="8" fillId="0" borderId="0" xfId="0" applyNumberFormat="1" applyFont="1" applyFill="1" applyBorder="1" applyAlignment="1">
      <alignment vertical="center"/>
    </xf>
    <xf numFmtId="0" fontId="67" fillId="0" borderId="0" xfId="17" quotePrefix="1" applyFont="1" applyFill="1" applyBorder="1" applyAlignment="1">
      <alignment vertical="center"/>
    </xf>
    <xf numFmtId="0" fontId="67" fillId="0" borderId="38" xfId="0" applyFont="1" applyFill="1" applyBorder="1" applyAlignment="1">
      <alignment horizontal="left" vertical="center"/>
    </xf>
    <xf numFmtId="0" fontId="67" fillId="0" borderId="39" xfId="0" applyFont="1" applyFill="1" applyBorder="1" applyAlignment="1">
      <alignment horizontal="left" vertical="center"/>
    </xf>
    <xf numFmtId="0" fontId="67" fillId="16" borderId="38" xfId="0" applyNumberFormat="1" applyFont="1" applyFill="1" applyBorder="1" applyAlignment="1">
      <alignment horizontal="left" vertical="center"/>
    </xf>
    <xf numFmtId="0" fontId="67" fillId="16" borderId="40" xfId="17" applyFont="1" applyFill="1" applyBorder="1" applyAlignment="1">
      <alignment horizontal="left" vertical="center"/>
    </xf>
    <xf numFmtId="0" fontId="67" fillId="0" borderId="38" xfId="0" applyFont="1" applyFill="1" applyBorder="1" applyAlignment="1">
      <alignment vertical="center"/>
    </xf>
    <xf numFmtId="166" fontId="67" fillId="0" borderId="0" xfId="0" applyNumberFormat="1" applyFont="1" applyFill="1" applyBorder="1" applyAlignment="1">
      <alignment vertical="center"/>
    </xf>
    <xf numFmtId="0" fontId="67" fillId="14" borderId="0" xfId="0" applyFont="1" applyFill="1" applyBorder="1" applyAlignment="1">
      <alignment vertical="center"/>
    </xf>
    <xf numFmtId="49" fontId="67" fillId="14" borderId="0" xfId="0" applyNumberFormat="1" applyFont="1" applyFill="1" applyBorder="1" applyAlignment="1">
      <alignment vertical="center"/>
    </xf>
    <xf numFmtId="49" fontId="67" fillId="16" borderId="29" xfId="0" quotePrefix="1" applyNumberFormat="1" applyFont="1" applyFill="1" applyBorder="1" applyAlignment="1">
      <alignment vertical="center"/>
    </xf>
    <xf numFmtId="49" fontId="67" fillId="16" borderId="44" xfId="0" quotePrefix="1" applyNumberFormat="1" applyFont="1" applyFill="1" applyBorder="1" applyAlignment="1">
      <alignment vertical="center"/>
    </xf>
    <xf numFmtId="3" fontId="67" fillId="16" borderId="44" xfId="0" quotePrefix="1" applyNumberFormat="1" applyFont="1" applyFill="1" applyBorder="1" applyAlignment="1">
      <alignment vertical="center"/>
    </xf>
    <xf numFmtId="49" fontId="67" fillId="8" borderId="60" xfId="0" applyNumberFormat="1" applyFont="1" applyFill="1" applyBorder="1" applyAlignment="1">
      <alignment vertical="center"/>
    </xf>
    <xf numFmtId="49" fontId="67" fillId="8" borderId="61" xfId="0" applyNumberFormat="1" applyFont="1" applyFill="1" applyBorder="1" applyAlignment="1">
      <alignment vertical="center"/>
    </xf>
    <xf numFmtId="49" fontId="67" fillId="16" borderId="60" xfId="0" quotePrefix="1" applyNumberFormat="1" applyFont="1" applyFill="1" applyBorder="1" applyAlignment="1">
      <alignment vertical="center"/>
    </xf>
    <xf numFmtId="49" fontId="67" fillId="16" borderId="62" xfId="0" quotePrefix="1" applyNumberFormat="1" applyFont="1" applyFill="1" applyBorder="1" applyAlignment="1">
      <alignment vertical="center"/>
    </xf>
    <xf numFmtId="0" fontId="67" fillId="0" borderId="61" xfId="0" applyFont="1" applyFill="1" applyBorder="1" applyAlignment="1">
      <alignment vertical="center"/>
    </xf>
    <xf numFmtId="0" fontId="67" fillId="0" borderId="62" xfId="0" applyFont="1" applyFill="1" applyBorder="1" applyAlignment="1">
      <alignment vertical="center"/>
    </xf>
    <xf numFmtId="3" fontId="67" fillId="0" borderId="63" xfId="0" applyNumberFormat="1" applyFont="1" applyFill="1" applyBorder="1" applyAlignment="1">
      <alignment vertical="center"/>
    </xf>
    <xf numFmtId="166" fontId="67" fillId="0" borderId="61" xfId="0" applyNumberFormat="1" applyFont="1" applyFill="1" applyBorder="1" applyAlignment="1">
      <alignment vertical="center"/>
    </xf>
    <xf numFmtId="0" fontId="67" fillId="0" borderId="60" xfId="0" applyFont="1" applyFill="1" applyBorder="1" applyAlignment="1">
      <alignment vertical="center"/>
    </xf>
    <xf numFmtId="0" fontId="8" fillId="5" borderId="0" xfId="0" applyFont="1" applyFill="1" applyAlignment="1">
      <alignment vertical="center"/>
    </xf>
    <xf numFmtId="49" fontId="67" fillId="16" borderId="0" xfId="0" applyNumberFormat="1" applyFont="1" applyFill="1" applyBorder="1" applyAlignment="1">
      <alignment vertical="center"/>
    </xf>
    <xf numFmtId="3" fontId="67" fillId="0" borderId="44" xfId="0" quotePrefix="1" applyNumberFormat="1" applyFont="1" applyFill="1" applyBorder="1" applyAlignment="1">
      <alignment vertical="center"/>
    </xf>
    <xf numFmtId="3" fontId="67" fillId="0" borderId="23" xfId="0" quotePrefix="1" applyNumberFormat="1" applyFont="1" applyFill="1" applyBorder="1" applyAlignment="1">
      <alignment vertical="center"/>
    </xf>
    <xf numFmtId="166" fontId="67" fillId="0" borderId="0" xfId="0" quotePrefix="1" applyNumberFormat="1" applyFont="1" applyFill="1" applyBorder="1" applyAlignment="1">
      <alignment vertical="center"/>
    </xf>
    <xf numFmtId="49" fontId="67" fillId="14" borderId="52" xfId="0" applyNumberFormat="1" applyFont="1" applyFill="1" applyBorder="1" applyAlignment="1">
      <alignment vertical="center"/>
    </xf>
    <xf numFmtId="49" fontId="67" fillId="16" borderId="50" xfId="0" quotePrefix="1" applyNumberFormat="1" applyFont="1" applyFill="1" applyBorder="1" applyAlignment="1">
      <alignment vertical="center"/>
    </xf>
    <xf numFmtId="49" fontId="67" fillId="16" borderId="51" xfId="0" quotePrefix="1" applyNumberFormat="1" applyFont="1" applyFill="1" applyBorder="1" applyAlignment="1">
      <alignment vertical="center"/>
    </xf>
    <xf numFmtId="0" fontId="67" fillId="0" borderId="52" xfId="0" applyFont="1" applyFill="1" applyBorder="1" applyAlignment="1">
      <alignment vertical="center"/>
    </xf>
    <xf numFmtId="166" fontId="67" fillId="0" borderId="52" xfId="0" applyNumberFormat="1" applyFont="1" applyFill="1" applyBorder="1" applyAlignment="1">
      <alignment vertical="center"/>
    </xf>
    <xf numFmtId="0" fontId="67" fillId="0" borderId="50" xfId="0" applyFont="1" applyFill="1" applyBorder="1" applyAlignment="1">
      <alignment vertical="center"/>
    </xf>
    <xf numFmtId="49" fontId="68" fillId="3" borderId="29" xfId="0" applyNumberFormat="1" applyFont="1" applyFill="1" applyBorder="1" applyAlignment="1">
      <alignment vertical="center"/>
    </xf>
    <xf numFmtId="49" fontId="68" fillId="3" borderId="0" xfId="0" applyNumberFormat="1" applyFont="1" applyFill="1" applyBorder="1" applyAlignment="1">
      <alignment vertical="center"/>
    </xf>
    <xf numFmtId="49" fontId="67" fillId="0" borderId="48" xfId="0" applyNumberFormat="1" applyFont="1" applyFill="1" applyBorder="1" applyAlignment="1">
      <alignment vertical="center"/>
    </xf>
    <xf numFmtId="49" fontId="67" fillId="16" borderId="46" xfId="0" quotePrefix="1" applyNumberFormat="1" applyFont="1" applyFill="1" applyBorder="1" applyAlignment="1">
      <alignment vertical="center"/>
    </xf>
    <xf numFmtId="49" fontId="67" fillId="16" borderId="47" xfId="0" quotePrefix="1" applyNumberFormat="1" applyFont="1" applyFill="1" applyBorder="1" applyAlignment="1">
      <alignment vertical="center"/>
    </xf>
    <xf numFmtId="166" fontId="67" fillId="0" borderId="48" xfId="0" applyNumberFormat="1" applyFont="1" applyFill="1" applyBorder="1" applyAlignment="1">
      <alignment vertical="center"/>
    </xf>
    <xf numFmtId="0" fontId="67" fillId="0" borderId="46" xfId="0" applyFont="1" applyFill="1" applyBorder="1" applyAlignment="1">
      <alignment vertical="center"/>
    </xf>
    <xf numFmtId="49" fontId="68" fillId="0" borderId="54" xfId="0" applyNumberFormat="1" applyFont="1" applyFill="1" applyBorder="1" applyAlignment="1">
      <alignment vertical="center"/>
    </xf>
    <xf numFmtId="49" fontId="68" fillId="0" borderId="55" xfId="0" applyNumberFormat="1" applyFont="1" applyFill="1" applyBorder="1" applyAlignment="1">
      <alignment vertical="center"/>
    </xf>
    <xf numFmtId="49" fontId="67" fillId="16" borderId="54" xfId="0" quotePrefix="1" applyNumberFormat="1" applyFont="1" applyFill="1" applyBorder="1" applyAlignment="1">
      <alignment vertical="center"/>
    </xf>
    <xf numFmtId="49" fontId="67" fillId="16" borderId="56" xfId="0" quotePrefix="1" applyNumberFormat="1" applyFont="1" applyFill="1" applyBorder="1" applyAlignment="1">
      <alignment vertical="center"/>
    </xf>
    <xf numFmtId="0" fontId="67" fillId="0" borderId="55" xfId="0" applyFont="1" applyFill="1" applyBorder="1" applyAlignment="1">
      <alignment vertical="center"/>
    </xf>
    <xf numFmtId="166" fontId="67" fillId="0" borderId="55" xfId="0" applyNumberFormat="1" applyFont="1" applyFill="1" applyBorder="1" applyAlignment="1">
      <alignment vertical="center"/>
    </xf>
    <xf numFmtId="0" fontId="67" fillId="0" borderId="54" xfId="0" applyFont="1" applyFill="1" applyBorder="1" applyAlignment="1">
      <alignment vertical="center"/>
    </xf>
    <xf numFmtId="0" fontId="8" fillId="17" borderId="38" xfId="0" applyFont="1" applyFill="1" applyBorder="1" applyAlignment="1">
      <alignment horizontal="left" vertical="center"/>
    </xf>
    <xf numFmtId="0" fontId="67" fillId="17" borderId="39" xfId="18" applyNumberFormat="1" applyFont="1" applyFill="1" applyBorder="1" applyAlignment="1">
      <alignment horizontal="left" vertical="center"/>
    </xf>
    <xf numFmtId="0" fontId="67" fillId="17" borderId="38" xfId="0" applyNumberFormat="1" applyFont="1" applyFill="1" applyBorder="1" applyAlignment="1">
      <alignment horizontal="left" vertical="center"/>
    </xf>
    <xf numFmtId="0" fontId="67" fillId="17" borderId="40" xfId="17" applyFont="1" applyFill="1" applyBorder="1" applyAlignment="1">
      <alignment horizontal="left" vertical="center"/>
    </xf>
    <xf numFmtId="0" fontId="67" fillId="0" borderId="40" xfId="0" applyFont="1" applyFill="1" applyBorder="1" applyAlignment="1">
      <alignment vertical="center" wrapText="1"/>
    </xf>
    <xf numFmtId="3" fontId="67" fillId="0" borderId="45" xfId="0" applyNumberFormat="1" applyFont="1" applyFill="1" applyBorder="1" applyAlignment="1">
      <alignment vertical="center" wrapText="1"/>
    </xf>
    <xf numFmtId="166" fontId="67" fillId="0" borderId="0" xfId="0" applyNumberFormat="1" applyFont="1" applyFill="1" applyBorder="1" applyAlignment="1">
      <alignment vertical="center" wrapText="1"/>
    </xf>
    <xf numFmtId="0" fontId="67" fillId="0" borderId="44" xfId="0" applyFont="1" applyBorder="1" applyAlignment="1">
      <alignment vertical="center" wrapText="1"/>
    </xf>
    <xf numFmtId="0" fontId="67" fillId="17" borderId="29" xfId="0" quotePrefix="1" applyNumberFormat="1" applyFont="1" applyFill="1" applyBorder="1" applyAlignment="1">
      <alignment vertical="center"/>
    </xf>
    <xf numFmtId="0" fontId="67" fillId="17" borderId="0" xfId="0" applyFont="1" applyFill="1" applyBorder="1" applyAlignment="1">
      <alignment vertical="center"/>
    </xf>
    <xf numFmtId="49" fontId="67" fillId="18" borderId="29" xfId="0" applyNumberFormat="1" applyFont="1" applyFill="1" applyBorder="1" applyAlignment="1">
      <alignment vertical="center"/>
    </xf>
    <xf numFmtId="0" fontId="67" fillId="18" borderId="44" xfId="0" applyFont="1" applyFill="1" applyBorder="1" applyAlignment="1">
      <alignment vertical="center"/>
    </xf>
    <xf numFmtId="0" fontId="67" fillId="3" borderId="29" xfId="0" quotePrefix="1" applyNumberFormat="1" applyFont="1" applyFill="1" applyBorder="1" applyAlignment="1">
      <alignment vertical="center"/>
    </xf>
    <xf numFmtId="0" fontId="8" fillId="0" borderId="29" xfId="0" quotePrefix="1" applyNumberFormat="1" applyFont="1" applyFill="1" applyBorder="1" applyAlignment="1">
      <alignment horizontal="left" vertical="center"/>
    </xf>
    <xf numFmtId="49" fontId="67" fillId="17" borderId="29" xfId="0" applyNumberFormat="1" applyFont="1" applyFill="1" applyBorder="1" applyAlignment="1">
      <alignment vertical="center"/>
    </xf>
    <xf numFmtId="49" fontId="67" fillId="17" borderId="44" xfId="0" applyNumberFormat="1" applyFont="1" applyFill="1" applyBorder="1" applyAlignment="1">
      <alignment vertical="center"/>
    </xf>
    <xf numFmtId="0" fontId="8" fillId="0" borderId="29" xfId="0" applyFont="1" applyFill="1" applyBorder="1" applyAlignment="1">
      <alignment vertical="center"/>
    </xf>
    <xf numFmtId="0" fontId="8" fillId="17" borderId="29" xfId="0" quotePrefix="1" applyNumberFormat="1" applyFont="1" applyFill="1" applyBorder="1" applyAlignment="1">
      <alignment horizontal="left" vertical="center"/>
    </xf>
    <xf numFmtId="0" fontId="8" fillId="17" borderId="29" xfId="0" applyFont="1" applyFill="1" applyBorder="1" applyAlignment="1">
      <alignment vertical="center"/>
    </xf>
    <xf numFmtId="0" fontId="8" fillId="17" borderId="50" xfId="0" quotePrefix="1" applyNumberFormat="1" applyFont="1" applyFill="1" applyBorder="1" applyAlignment="1">
      <alignment horizontal="left" vertical="center"/>
    </xf>
    <xf numFmtId="0" fontId="67" fillId="17" borderId="52" xfId="0" applyFont="1" applyFill="1" applyBorder="1" applyAlignment="1">
      <alignment vertical="center"/>
    </xf>
    <xf numFmtId="49" fontId="67" fillId="17" borderId="50" xfId="0" applyNumberFormat="1" applyFont="1" applyFill="1" applyBorder="1" applyAlignment="1">
      <alignment vertical="center"/>
    </xf>
    <xf numFmtId="49" fontId="67" fillId="17" borderId="51" xfId="0" applyNumberFormat="1" applyFont="1" applyFill="1" applyBorder="1" applyAlignment="1">
      <alignment vertical="center"/>
    </xf>
    <xf numFmtId="0" fontId="67" fillId="17" borderId="51" xfId="0" applyFont="1" applyFill="1" applyBorder="1" applyAlignment="1">
      <alignment vertical="center"/>
    </xf>
    <xf numFmtId="0" fontId="67" fillId="17" borderId="44" xfId="0" applyFont="1" applyFill="1" applyBorder="1" applyAlignment="1">
      <alignment vertical="center"/>
    </xf>
    <xf numFmtId="49" fontId="67" fillId="0" borderId="44" xfId="0" applyNumberFormat="1" applyFont="1" applyFill="1" applyBorder="1" applyAlignment="1">
      <alignment vertical="center"/>
    </xf>
    <xf numFmtId="0" fontId="8" fillId="17" borderId="60" xfId="0" quotePrefix="1" applyNumberFormat="1" applyFont="1" applyFill="1" applyBorder="1" applyAlignment="1">
      <alignment horizontal="left" vertical="center"/>
    </xf>
    <xf numFmtId="0" fontId="67" fillId="17" borderId="62" xfId="0" applyFont="1" applyFill="1" applyBorder="1" applyAlignment="1">
      <alignment vertical="center"/>
    </xf>
    <xf numFmtId="49" fontId="67" fillId="17" borderId="60" xfId="0" applyNumberFormat="1" applyFont="1" applyFill="1" applyBorder="1" applyAlignment="1">
      <alignment vertical="center"/>
    </xf>
    <xf numFmtId="49" fontId="67" fillId="17" borderId="62" xfId="0" applyNumberFormat="1" applyFont="1" applyFill="1" applyBorder="1" applyAlignment="1">
      <alignment vertical="center"/>
    </xf>
    <xf numFmtId="0" fontId="67" fillId="0" borderId="61" xfId="0" applyFont="1" applyBorder="1" applyAlignment="1">
      <alignment vertical="center"/>
    </xf>
    <xf numFmtId="0" fontId="67" fillId="0" borderId="60" xfId="0" applyFont="1" applyBorder="1" applyAlignment="1">
      <alignment vertical="center"/>
    </xf>
    <xf numFmtId="0" fontId="67" fillId="17" borderId="58" xfId="0" applyFont="1" applyFill="1" applyBorder="1" applyAlignment="1">
      <alignment horizontal="left" vertical="center"/>
    </xf>
    <xf numFmtId="0" fontId="67" fillId="17" borderId="41" xfId="0" applyFont="1" applyFill="1" applyBorder="1" applyAlignment="1">
      <alignment horizontal="left" vertical="center"/>
    </xf>
    <xf numFmtId="49" fontId="67" fillId="18" borderId="58" xfId="0" applyNumberFormat="1" applyFont="1" applyFill="1" applyBorder="1" applyAlignment="1">
      <alignment vertical="center"/>
    </xf>
    <xf numFmtId="3" fontId="8" fillId="0" borderId="0" xfId="0" applyNumberFormat="1" applyFont="1" applyAlignment="1">
      <alignment vertical="center"/>
    </xf>
    <xf numFmtId="166" fontId="8" fillId="0" borderId="0" xfId="0" applyNumberFormat="1" applyFont="1" applyAlignment="1">
      <alignment vertical="center"/>
    </xf>
    <xf numFmtId="0" fontId="8" fillId="0" borderId="0" xfId="0" applyFont="1" applyAlignment="1">
      <alignment horizontal="right" vertical="center"/>
    </xf>
    <xf numFmtId="3" fontId="67" fillId="0" borderId="43" xfId="0" applyNumberFormat="1" applyFont="1" applyFill="1" applyBorder="1" applyAlignment="1">
      <alignment vertical="center"/>
    </xf>
    <xf numFmtId="3" fontId="7" fillId="0" borderId="36" xfId="0" applyNumberFormat="1" applyFont="1" applyBorder="1" applyAlignment="1">
      <alignment horizontal="center" vertical="center"/>
    </xf>
    <xf numFmtId="166" fontId="67" fillId="0" borderId="0" xfId="1" applyNumberFormat="1" applyFont="1" applyBorder="1" applyAlignment="1">
      <alignment vertical="center"/>
    </xf>
    <xf numFmtId="166" fontId="67" fillId="0" borderId="48" xfId="1" applyNumberFormat="1" applyFont="1" applyBorder="1" applyAlignment="1">
      <alignment vertical="center"/>
    </xf>
    <xf numFmtId="166" fontId="67" fillId="0" borderId="52" xfId="1" applyNumberFormat="1" applyFont="1" applyBorder="1" applyAlignment="1">
      <alignment vertical="center"/>
    </xf>
    <xf numFmtId="3" fontId="67" fillId="0" borderId="48" xfId="0" applyNumberFormat="1" applyFont="1" applyBorder="1" applyAlignment="1">
      <alignment vertical="center"/>
    </xf>
    <xf numFmtId="166" fontId="67" fillId="0" borderId="52" xfId="1" applyNumberFormat="1" applyFont="1" applyBorder="1" applyAlignment="1">
      <alignment vertical="top" wrapText="1"/>
    </xf>
    <xf numFmtId="3" fontId="67" fillId="0" borderId="55" xfId="0" applyNumberFormat="1" applyFont="1" applyBorder="1" applyAlignment="1">
      <alignment vertical="center"/>
    </xf>
    <xf numFmtId="3" fontId="7" fillId="0" borderId="35" xfId="0" applyNumberFormat="1" applyFont="1" applyBorder="1" applyAlignment="1">
      <alignment horizontal="center" vertical="center"/>
    </xf>
    <xf numFmtId="166" fontId="67" fillId="0" borderId="0" xfId="1" applyNumberFormat="1" applyFont="1" applyBorder="1"/>
    <xf numFmtId="3" fontId="67" fillId="0" borderId="0" xfId="0" applyNumberFormat="1" applyFont="1" applyBorder="1"/>
    <xf numFmtId="166" fontId="67" fillId="0" borderId="48" xfId="1" applyNumberFormat="1" applyFont="1" applyBorder="1"/>
    <xf numFmtId="3" fontId="67" fillId="0" borderId="55" xfId="0" applyNumberFormat="1" applyFont="1" applyBorder="1"/>
    <xf numFmtId="3" fontId="3" fillId="0" borderId="48" xfId="0" applyNumberFormat="1" applyFont="1" applyBorder="1" applyAlignment="1">
      <alignment vertical="center"/>
    </xf>
    <xf numFmtId="166" fontId="67" fillId="0" borderId="45" xfId="1" applyNumberFormat="1" applyFont="1" applyBorder="1" applyAlignment="1">
      <alignment vertical="center"/>
    </xf>
    <xf numFmtId="166" fontId="67" fillId="0" borderId="53" xfId="1" applyNumberFormat="1" applyFont="1" applyBorder="1" applyAlignment="1">
      <alignment vertical="center"/>
    </xf>
    <xf numFmtId="3" fontId="67" fillId="0" borderId="52" xfId="0" applyNumberFormat="1" applyFont="1" applyBorder="1" applyAlignment="1">
      <alignment vertical="center"/>
    </xf>
    <xf numFmtId="3" fontId="67" fillId="0" borderId="41" xfId="0" applyNumberFormat="1" applyFont="1" applyBorder="1" applyAlignment="1">
      <alignment vertical="center"/>
    </xf>
    <xf numFmtId="166" fontId="67" fillId="0" borderId="23" xfId="1" applyNumberFormat="1" applyFont="1" applyBorder="1" applyAlignment="1">
      <alignment vertical="center"/>
    </xf>
    <xf numFmtId="166" fontId="67" fillId="0" borderId="49" xfId="1" applyNumberFormat="1" applyFont="1" applyBorder="1" applyAlignment="1">
      <alignment vertical="center"/>
    </xf>
    <xf numFmtId="166" fontId="67" fillId="0" borderId="45" xfId="1" applyNumberFormat="1" applyFont="1" applyFill="1" applyBorder="1" applyAlignment="1">
      <alignment vertical="center"/>
    </xf>
    <xf numFmtId="166" fontId="67" fillId="0" borderId="53" xfId="1" applyNumberFormat="1" applyFont="1" applyFill="1" applyBorder="1" applyAlignment="1">
      <alignment vertical="center"/>
    </xf>
    <xf numFmtId="166" fontId="67" fillId="0" borderId="23" xfId="1" applyNumberFormat="1" applyFont="1" applyFill="1" applyBorder="1" applyAlignment="1">
      <alignment vertical="center"/>
    </xf>
    <xf numFmtId="166" fontId="67" fillId="0" borderId="0" xfId="1" applyNumberFormat="1" applyFont="1" applyFill="1" applyBorder="1" applyAlignment="1">
      <alignment vertical="center"/>
    </xf>
    <xf numFmtId="3" fontId="67" fillId="0" borderId="0" xfId="0" applyNumberFormat="1" applyFont="1" applyFill="1" applyBorder="1" applyAlignment="1">
      <alignment vertical="center"/>
    </xf>
    <xf numFmtId="166" fontId="67" fillId="0" borderId="61" xfId="1" applyNumberFormat="1" applyFont="1" applyFill="1" applyBorder="1" applyAlignment="1">
      <alignment vertical="center"/>
    </xf>
    <xf numFmtId="3" fontId="67" fillId="0" borderId="0" xfId="0" quotePrefix="1" applyNumberFormat="1" applyFont="1" applyFill="1" applyBorder="1" applyAlignment="1">
      <alignment vertical="center"/>
    </xf>
    <xf numFmtId="166" fontId="67" fillId="0" borderId="0" xfId="1" quotePrefix="1" applyNumberFormat="1" applyFont="1" applyFill="1" applyBorder="1" applyAlignment="1">
      <alignment vertical="center"/>
    </xf>
    <xf numFmtId="3" fontId="67" fillId="0" borderId="48" xfId="0" applyNumberFormat="1" applyFont="1" applyFill="1" applyBorder="1" applyAlignment="1">
      <alignment vertical="center"/>
    </xf>
    <xf numFmtId="3" fontId="67" fillId="0" borderId="55" xfId="0" applyNumberFormat="1" applyFont="1" applyFill="1" applyBorder="1" applyAlignment="1">
      <alignment vertical="center"/>
    </xf>
    <xf numFmtId="166" fontId="67" fillId="0" borderId="0" xfId="1" applyNumberFormat="1" applyFont="1" applyFill="1" applyBorder="1" applyAlignment="1">
      <alignment vertical="center" wrapText="1"/>
    </xf>
    <xf numFmtId="166" fontId="67" fillId="0" borderId="51" xfId="1" applyNumberFormat="1" applyFont="1" applyBorder="1" applyAlignment="1">
      <alignment vertical="center"/>
    </xf>
    <xf numFmtId="3" fontId="67" fillId="0" borderId="44" xfId="0" applyNumberFormat="1" applyFont="1" applyBorder="1" applyAlignment="1">
      <alignment vertical="center"/>
    </xf>
    <xf numFmtId="3" fontId="67" fillId="0" borderId="47" xfId="0" applyNumberFormat="1" applyFont="1" applyBorder="1" applyAlignment="1">
      <alignment vertical="center"/>
    </xf>
    <xf numFmtId="166" fontId="67" fillId="0" borderId="62" xfId="1" applyNumberFormat="1" applyFont="1" applyFill="1" applyBorder="1" applyAlignment="1">
      <alignment vertical="center"/>
    </xf>
    <xf numFmtId="9" fontId="8" fillId="0" borderId="0" xfId="1" applyFont="1" applyAlignment="1">
      <alignment vertical="center"/>
    </xf>
    <xf numFmtId="0" fontId="64" fillId="0" borderId="36" xfId="0" applyFont="1" applyBorder="1" applyAlignment="1">
      <alignment horizontal="center" vertical="center"/>
    </xf>
    <xf numFmtId="0" fontId="65" fillId="0" borderId="39" xfId="0" applyFont="1" applyBorder="1" applyAlignment="1">
      <alignment horizontal="right" vertical="center" indent="1"/>
    </xf>
    <xf numFmtId="0" fontId="8" fillId="0" borderId="41" xfId="0" applyFont="1" applyBorder="1" applyAlignment="1">
      <alignment vertical="center"/>
    </xf>
    <xf numFmtId="0" fontId="7" fillId="0" borderId="43" xfId="0" applyFont="1" applyBorder="1" applyAlignment="1">
      <alignment horizontal="right" vertical="center" indent="1"/>
    </xf>
    <xf numFmtId="0" fontId="67" fillId="6" borderId="40" xfId="0" applyFont="1" applyFill="1" applyBorder="1" applyAlignment="1">
      <alignment vertical="center"/>
    </xf>
    <xf numFmtId="3" fontId="38" fillId="4" borderId="0" xfId="0" applyNumberFormat="1" applyFont="1" applyFill="1" applyAlignment="1">
      <alignment horizontal="right" vertical="top" wrapText="1" indent="1"/>
    </xf>
    <xf numFmtId="3" fontId="38" fillId="4" borderId="48" xfId="0" applyNumberFormat="1" applyFont="1" applyFill="1" applyBorder="1" applyAlignment="1">
      <alignment horizontal="right" vertical="top" wrapText="1" indent="1"/>
    </xf>
    <xf numFmtId="3" fontId="38" fillId="4" borderId="52" xfId="0" applyNumberFormat="1" applyFont="1" applyFill="1" applyBorder="1" applyAlignment="1">
      <alignment horizontal="right" vertical="top" wrapText="1" indent="1"/>
    </xf>
    <xf numFmtId="0" fontId="67" fillId="0" borderId="0" xfId="0" applyFont="1" applyBorder="1" applyAlignment="1">
      <alignment horizontal="right" vertical="center" indent="1"/>
    </xf>
    <xf numFmtId="49" fontId="67" fillId="6" borderId="48" xfId="0" applyNumberFormat="1" applyFont="1" applyFill="1" applyBorder="1" applyAlignment="1">
      <alignment vertical="center"/>
    </xf>
    <xf numFmtId="0" fontId="67" fillId="0" borderId="48" xfId="0" applyFont="1" applyBorder="1" applyAlignment="1">
      <alignment horizontal="right" vertical="center" indent="1"/>
    </xf>
    <xf numFmtId="0" fontId="8" fillId="5" borderId="48" xfId="0" applyFont="1" applyFill="1" applyBorder="1" applyAlignment="1">
      <alignment vertical="center"/>
    </xf>
    <xf numFmtId="49" fontId="67" fillId="6" borderId="55" xfId="0" applyNumberFormat="1" applyFont="1" applyFill="1" applyBorder="1" applyAlignment="1">
      <alignment vertical="center"/>
    </xf>
    <xf numFmtId="0" fontId="67" fillId="6" borderId="56" xfId="0" applyNumberFormat="1" applyFont="1" applyFill="1" applyBorder="1" applyAlignment="1">
      <alignment vertical="center"/>
    </xf>
    <xf numFmtId="0" fontId="67" fillId="0" borderId="55" xfId="0" applyFont="1" applyBorder="1" applyAlignment="1">
      <alignment horizontal="right" vertical="center" indent="1"/>
    </xf>
    <xf numFmtId="0" fontId="67" fillId="0" borderId="0" xfId="0" applyFont="1" applyAlignment="1">
      <alignment horizontal="right" vertical="center" indent="1"/>
    </xf>
    <xf numFmtId="0" fontId="67" fillId="0" borderId="55" xfId="0" applyFont="1" applyBorder="1" applyAlignment="1">
      <alignment horizontal="right" indent="1"/>
    </xf>
    <xf numFmtId="0" fontId="67" fillId="0" borderId="23" xfId="0" applyFont="1" applyBorder="1" applyAlignment="1">
      <alignment horizontal="right" vertical="center" indent="1"/>
    </xf>
    <xf numFmtId="0" fontId="3" fillId="0" borderId="48" xfId="0" applyFont="1" applyBorder="1" applyAlignment="1">
      <alignment horizontal="right" vertical="center" indent="1"/>
    </xf>
    <xf numFmtId="49" fontId="8" fillId="0" borderId="46" xfId="0" quotePrefix="1" applyNumberFormat="1" applyFont="1" applyFill="1" applyBorder="1" applyAlignment="1">
      <alignment vertical="center"/>
    </xf>
    <xf numFmtId="0" fontId="67" fillId="9" borderId="39" xfId="0" applyNumberFormat="1" applyFont="1" applyFill="1" applyBorder="1" applyAlignment="1">
      <alignment horizontal="left" vertical="center"/>
    </xf>
    <xf numFmtId="3" fontId="38" fillId="4" borderId="45" xfId="0" applyNumberFormat="1" applyFont="1" applyFill="1" applyBorder="1" applyAlignment="1">
      <alignment horizontal="right" vertical="top" wrapText="1" indent="1"/>
    </xf>
    <xf numFmtId="20" fontId="67" fillId="0" borderId="48" xfId="0" applyNumberFormat="1" applyFont="1" applyFill="1" applyBorder="1" applyAlignment="1">
      <alignment vertical="center"/>
    </xf>
    <xf numFmtId="0" fontId="67" fillId="0" borderId="52" xfId="0" applyFont="1" applyBorder="1" applyAlignment="1">
      <alignment horizontal="right" vertical="center" indent="1"/>
    </xf>
    <xf numFmtId="49" fontId="67" fillId="9" borderId="29" xfId="0" applyNumberFormat="1" applyFont="1" applyFill="1" applyBorder="1" applyAlignment="1">
      <alignment vertical="center"/>
    </xf>
    <xf numFmtId="0" fontId="67" fillId="9" borderId="0" xfId="0" applyFont="1" applyFill="1" applyAlignment="1">
      <alignment vertical="center"/>
    </xf>
    <xf numFmtId="0" fontId="67" fillId="9" borderId="48" xfId="0" applyFont="1" applyFill="1" applyBorder="1" applyAlignment="1">
      <alignment vertical="center"/>
    </xf>
    <xf numFmtId="0" fontId="67" fillId="0" borderId="29" xfId="0" quotePrefix="1" applyNumberFormat="1" applyFont="1" applyFill="1" applyBorder="1" applyAlignment="1">
      <alignment vertical="center"/>
    </xf>
    <xf numFmtId="49" fontId="67" fillId="9" borderId="54" xfId="0" quotePrefix="1" applyNumberFormat="1" applyFont="1" applyFill="1" applyBorder="1" applyAlignment="1">
      <alignment vertical="center"/>
    </xf>
    <xf numFmtId="0" fontId="67" fillId="9" borderId="55" xfId="0" applyNumberFormat="1" applyFont="1" applyFill="1" applyBorder="1" applyAlignment="1">
      <alignment vertical="center"/>
    </xf>
    <xf numFmtId="0" fontId="67" fillId="9" borderId="56" xfId="17" applyFont="1" applyFill="1" applyBorder="1" applyAlignment="1">
      <alignment vertical="center"/>
    </xf>
    <xf numFmtId="0" fontId="59" fillId="0" borderId="0" xfId="0" applyFont="1" applyBorder="1" applyAlignment="1">
      <alignment vertical="center"/>
    </xf>
    <xf numFmtId="11" fontId="59" fillId="0" borderId="36" xfId="0" applyNumberFormat="1" applyFont="1" applyBorder="1" applyAlignment="1">
      <alignment vertical="center"/>
    </xf>
    <xf numFmtId="0" fontId="68" fillId="0" borderId="64" xfId="0" applyFont="1" applyBorder="1" applyAlignment="1">
      <alignment vertical="center"/>
    </xf>
    <xf numFmtId="0" fontId="69" fillId="0" borderId="65" xfId="0" applyFont="1" applyBorder="1" applyAlignment="1">
      <alignment vertical="center"/>
    </xf>
    <xf numFmtId="0" fontId="67" fillId="12" borderId="64" xfId="0" applyNumberFormat="1" applyFont="1" applyFill="1" applyBorder="1" applyAlignment="1">
      <alignment horizontal="left" vertical="center"/>
    </xf>
    <xf numFmtId="0" fontId="67" fillId="12" borderId="65" xfId="17" applyFont="1" applyFill="1" applyBorder="1" applyAlignment="1">
      <alignment horizontal="left" vertical="center"/>
    </xf>
    <xf numFmtId="0" fontId="67" fillId="0" borderId="66" xfId="0" applyFont="1" applyBorder="1" applyAlignment="1">
      <alignment vertical="center"/>
    </xf>
    <xf numFmtId="0" fontId="67" fillId="0" borderId="65" xfId="0" applyFont="1" applyBorder="1" applyAlignment="1">
      <alignment vertical="center"/>
    </xf>
    <xf numFmtId="0" fontId="67" fillId="0" borderId="67" xfId="0" applyFont="1" applyBorder="1" applyAlignment="1">
      <alignment horizontal="right" vertical="center" indent="1"/>
    </xf>
    <xf numFmtId="0" fontId="67" fillId="11" borderId="50" xfId="0" applyNumberFormat="1" applyFont="1" applyFill="1" applyBorder="1" applyAlignment="1">
      <alignment horizontal="left" vertical="center"/>
    </xf>
    <xf numFmtId="0" fontId="67" fillId="11" borderId="52" xfId="0" applyNumberFormat="1" applyFont="1" applyFill="1" applyBorder="1" applyAlignment="1">
      <alignment horizontal="left" vertical="center"/>
    </xf>
    <xf numFmtId="0" fontId="67" fillId="11" borderId="29" xfId="0" quotePrefix="1" applyNumberFormat="1" applyFont="1" applyFill="1" applyBorder="1" applyAlignment="1">
      <alignment horizontal="left" vertical="center"/>
    </xf>
    <xf numFmtId="0" fontId="67" fillId="0" borderId="48" xfId="18" applyNumberFormat="1" applyFont="1" applyFill="1" applyBorder="1" applyAlignment="1">
      <alignment vertical="center"/>
    </xf>
    <xf numFmtId="0" fontId="67" fillId="12" borderId="50" xfId="0" applyNumberFormat="1" applyFont="1" applyFill="1" applyBorder="1" applyAlignment="1">
      <alignment horizontal="left" vertical="center"/>
    </xf>
    <xf numFmtId="0" fontId="67" fillId="12" borderId="51" xfId="0" applyNumberFormat="1" applyFont="1" applyFill="1" applyBorder="1" applyAlignment="1">
      <alignment horizontal="left" vertical="center"/>
    </xf>
    <xf numFmtId="0" fontId="67" fillId="12" borderId="29" xfId="0" quotePrefix="1" applyNumberFormat="1" applyFont="1" applyFill="1" applyBorder="1" applyAlignment="1">
      <alignment horizontal="left" vertical="center"/>
    </xf>
    <xf numFmtId="0" fontId="67" fillId="12" borderId="44" xfId="18" applyNumberFormat="1" applyFont="1" applyFill="1" applyBorder="1" applyAlignment="1">
      <alignment vertical="center"/>
    </xf>
    <xf numFmtId="49" fontId="67" fillId="12" borderId="50" xfId="0" applyNumberFormat="1" applyFont="1" applyFill="1" applyBorder="1" applyAlignment="1">
      <alignment horizontal="left" vertical="center"/>
    </xf>
    <xf numFmtId="0" fontId="67" fillId="12" borderId="52" xfId="0" applyFont="1" applyFill="1" applyBorder="1" applyAlignment="1">
      <alignment vertical="center"/>
    </xf>
    <xf numFmtId="49" fontId="67" fillId="0" borderId="44" xfId="0" applyNumberFormat="1" applyFont="1" applyBorder="1" applyAlignment="1">
      <alignment vertical="center"/>
    </xf>
    <xf numFmtId="49" fontId="67" fillId="0" borderId="0" xfId="0" applyNumberFormat="1" applyFont="1" applyBorder="1" applyAlignment="1">
      <alignment horizontal="right" vertical="center" indent="1"/>
    </xf>
    <xf numFmtId="49" fontId="67" fillId="12" borderId="44" xfId="17" applyNumberFormat="1" applyFont="1" applyFill="1" applyBorder="1" applyAlignment="1">
      <alignment vertical="center"/>
    </xf>
    <xf numFmtId="0" fontId="67" fillId="12" borderId="48" xfId="18" applyNumberFormat="1" applyFont="1" applyFill="1" applyBorder="1" applyAlignment="1">
      <alignment vertical="center"/>
    </xf>
    <xf numFmtId="49" fontId="67" fillId="0" borderId="47" xfId="0" applyNumberFormat="1" applyFont="1" applyBorder="1" applyAlignment="1">
      <alignment vertical="center"/>
    </xf>
    <xf numFmtId="0" fontId="67" fillId="12" borderId="29" xfId="0" applyFont="1" applyFill="1" applyBorder="1" applyAlignment="1">
      <alignment horizontal="left" vertical="center"/>
    </xf>
    <xf numFmtId="0" fontId="67" fillId="12" borderId="0" xfId="0" applyFont="1" applyFill="1" applyAlignment="1">
      <alignment vertical="center"/>
    </xf>
    <xf numFmtId="0" fontId="67" fillId="12" borderId="0" xfId="18" applyNumberFormat="1" applyFont="1" applyFill="1" applyBorder="1" applyAlignment="1">
      <alignment horizontal="left" vertical="center"/>
    </xf>
    <xf numFmtId="49" fontId="67" fillId="0" borderId="44" xfId="17" applyNumberFormat="1" applyFont="1" applyFill="1" applyBorder="1" applyAlignment="1">
      <alignment vertical="center"/>
    </xf>
    <xf numFmtId="0" fontId="67" fillId="12" borderId="0" xfId="0" applyFont="1" applyFill="1" applyBorder="1" applyAlignment="1">
      <alignment vertical="center"/>
    </xf>
    <xf numFmtId="0" fontId="67" fillId="12" borderId="46" xfId="0" applyFont="1" applyFill="1" applyBorder="1" applyAlignment="1">
      <alignment horizontal="left" vertical="center"/>
    </xf>
    <xf numFmtId="0" fontId="67" fillId="12" borderId="48" xfId="0" applyFont="1" applyFill="1" applyBorder="1" applyAlignment="1">
      <alignment vertical="center"/>
    </xf>
    <xf numFmtId="49" fontId="67" fillId="0" borderId="47" xfId="17" applyNumberFormat="1" applyFont="1" applyFill="1" applyBorder="1" applyAlignment="1">
      <alignment vertical="center"/>
    </xf>
    <xf numFmtId="49" fontId="67" fillId="0" borderId="48" xfId="0" applyNumberFormat="1" applyFont="1" applyBorder="1" applyAlignment="1">
      <alignment horizontal="right" vertical="center" indent="1"/>
    </xf>
    <xf numFmtId="49" fontId="67" fillId="0" borderId="53" xfId="0" applyNumberFormat="1" applyFont="1" applyBorder="1" applyAlignment="1">
      <alignment horizontal="right" vertical="center" indent="1"/>
    </xf>
    <xf numFmtId="0" fontId="67" fillId="0" borderId="41" xfId="0" applyFont="1" applyBorder="1" applyAlignment="1">
      <alignment horizontal="right" vertical="center" indent="1"/>
    </xf>
    <xf numFmtId="0" fontId="67" fillId="0" borderId="23" xfId="0" applyFont="1" applyFill="1" applyBorder="1" applyAlignment="1">
      <alignment horizontal="right" vertical="center" indent="1"/>
    </xf>
    <xf numFmtId="49" fontId="67" fillId="13" borderId="46" xfId="0" quotePrefix="1" applyNumberFormat="1" applyFont="1" applyFill="1" applyBorder="1" applyAlignment="1">
      <alignment vertical="center"/>
    </xf>
    <xf numFmtId="0" fontId="67" fillId="13" borderId="47" xfId="0" applyFont="1" applyFill="1" applyBorder="1" applyAlignment="1">
      <alignment vertical="center"/>
    </xf>
    <xf numFmtId="0" fontId="67" fillId="0" borderId="49" xfId="0" applyFont="1" applyFill="1" applyBorder="1" applyAlignment="1">
      <alignment horizontal="right" vertical="center" indent="1"/>
    </xf>
    <xf numFmtId="3" fontId="38" fillId="4" borderId="53" xfId="0" applyNumberFormat="1" applyFont="1" applyFill="1" applyBorder="1" applyAlignment="1">
      <alignment horizontal="right" vertical="top" wrapText="1" indent="1"/>
    </xf>
    <xf numFmtId="49" fontId="67" fillId="14" borderId="46" xfId="0" applyNumberFormat="1" applyFont="1" applyFill="1" applyBorder="1" applyAlignment="1">
      <alignment vertical="center"/>
    </xf>
    <xf numFmtId="49" fontId="67" fillId="13" borderId="47" xfId="17" applyNumberFormat="1" applyFont="1" applyFill="1" applyBorder="1" applyAlignment="1">
      <alignment vertical="center"/>
    </xf>
    <xf numFmtId="3" fontId="38" fillId="4" borderId="49" xfId="0" applyNumberFormat="1" applyFont="1" applyFill="1" applyBorder="1" applyAlignment="1">
      <alignment horizontal="right" vertical="top" wrapText="1" indent="1"/>
    </xf>
    <xf numFmtId="0" fontId="68" fillId="0" borderId="55" xfId="18" applyNumberFormat="1" applyFont="1" applyFill="1" applyBorder="1" applyAlignment="1">
      <alignment vertical="center"/>
    </xf>
    <xf numFmtId="0" fontId="67" fillId="0" borderId="57" xfId="0" applyFont="1" applyFill="1" applyBorder="1" applyAlignment="1">
      <alignment horizontal="right" vertical="center" indent="1"/>
    </xf>
    <xf numFmtId="49" fontId="67" fillId="0" borderId="0" xfId="17" applyNumberFormat="1" applyFont="1" applyFill="1" applyBorder="1" applyAlignment="1">
      <alignment vertical="center"/>
    </xf>
    <xf numFmtId="0" fontId="67" fillId="0" borderId="0" xfId="0" applyFont="1" applyFill="1" applyBorder="1" applyAlignment="1">
      <alignment horizontal="right" vertical="center" indent="1"/>
    </xf>
    <xf numFmtId="0" fontId="67" fillId="0" borderId="41" xfId="0" applyFont="1" applyFill="1" applyBorder="1" applyAlignment="1">
      <alignment vertical="center"/>
    </xf>
    <xf numFmtId="0" fontId="67" fillId="14" borderId="39" xfId="18" applyNumberFormat="1" applyFont="1" applyFill="1" applyBorder="1" applyAlignment="1">
      <alignment horizontal="left" vertical="center"/>
    </xf>
    <xf numFmtId="0" fontId="67" fillId="3" borderId="38" xfId="0" applyFont="1" applyFill="1" applyBorder="1" applyAlignment="1">
      <alignment horizontal="left" vertical="center"/>
    </xf>
    <xf numFmtId="49" fontId="67" fillId="3" borderId="40" xfId="17" quotePrefix="1" applyNumberFormat="1" applyFont="1" applyFill="1" applyBorder="1" applyAlignment="1">
      <alignment horizontal="left" vertical="center"/>
    </xf>
    <xf numFmtId="0" fontId="67" fillId="3" borderId="29" xfId="0" applyFont="1" applyFill="1" applyBorder="1" applyAlignment="1">
      <alignment vertical="center"/>
    </xf>
    <xf numFmtId="49" fontId="67" fillId="14" borderId="44" xfId="17" quotePrefix="1" applyNumberFormat="1" applyFont="1" applyFill="1" applyBorder="1" applyAlignment="1">
      <alignment horizontal="left" vertical="center"/>
    </xf>
    <xf numFmtId="0" fontId="67" fillId="3" borderId="46" xfId="0" applyFont="1" applyFill="1" applyBorder="1" applyAlignment="1">
      <alignment horizontal="left" vertical="center"/>
    </xf>
    <xf numFmtId="49" fontId="67" fillId="14" borderId="47" xfId="17" applyNumberFormat="1" applyFont="1" applyFill="1" applyBorder="1" applyAlignment="1">
      <alignment vertical="center"/>
    </xf>
    <xf numFmtId="0" fontId="67" fillId="0" borderId="48" xfId="0" applyFont="1" applyFill="1" applyBorder="1" applyAlignment="1">
      <alignment horizontal="right" vertical="center" indent="1"/>
    </xf>
    <xf numFmtId="49" fontId="67" fillId="19" borderId="50" xfId="0" applyNumberFormat="1" applyFont="1" applyFill="1" applyBorder="1" applyAlignment="1">
      <alignment vertical="center"/>
    </xf>
    <xf numFmtId="0" fontId="67" fillId="19" borderId="52" xfId="0" applyFont="1" applyFill="1" applyBorder="1" applyAlignment="1">
      <alignment vertical="center"/>
    </xf>
    <xf numFmtId="0" fontId="67" fillId="0" borderId="55" xfId="0" applyFont="1" applyFill="1" applyBorder="1" applyAlignment="1">
      <alignment horizontal="right" vertical="center" indent="1"/>
    </xf>
    <xf numFmtId="0" fontId="67" fillId="19" borderId="38" xfId="0" applyFont="1" applyFill="1" applyBorder="1" applyAlignment="1">
      <alignment horizontal="left" vertical="center"/>
    </xf>
    <xf numFmtId="0" fontId="67" fillId="19" borderId="39" xfId="0" applyFont="1" applyFill="1" applyBorder="1" applyAlignment="1">
      <alignment horizontal="left" vertical="center"/>
    </xf>
    <xf numFmtId="49" fontId="67" fillId="16" borderId="29" xfId="0" quotePrefix="1" applyNumberFormat="1" applyFont="1" applyFill="1" applyBorder="1" applyAlignment="1">
      <alignment horizontal="left" vertical="center"/>
    </xf>
    <xf numFmtId="3" fontId="67" fillId="16" borderId="44" xfId="0" quotePrefix="1" applyNumberFormat="1" applyFont="1" applyFill="1" applyBorder="1" applyAlignment="1">
      <alignment horizontal="left" vertical="center"/>
    </xf>
    <xf numFmtId="49" fontId="67" fillId="16" borderId="29" xfId="0" applyNumberFormat="1" applyFont="1" applyFill="1" applyBorder="1" applyAlignment="1">
      <alignment vertical="center"/>
    </xf>
    <xf numFmtId="49" fontId="67" fillId="16" borderId="60" xfId="0" applyNumberFormat="1" applyFont="1" applyFill="1" applyBorder="1" applyAlignment="1">
      <alignment vertical="center"/>
    </xf>
    <xf numFmtId="49" fontId="67" fillId="16" borderId="61" xfId="0" applyNumberFormat="1" applyFont="1" applyFill="1" applyBorder="1" applyAlignment="1">
      <alignment vertical="center"/>
    </xf>
    <xf numFmtId="3" fontId="38" fillId="4" borderId="63" xfId="0" applyNumberFormat="1" applyFont="1" applyFill="1" applyBorder="1" applyAlignment="1">
      <alignment horizontal="right" vertical="top" wrapText="1" indent="1"/>
    </xf>
    <xf numFmtId="3" fontId="67" fillId="0" borderId="0" xfId="0" quotePrefix="1" applyNumberFormat="1" applyFont="1" applyFill="1" applyBorder="1" applyAlignment="1">
      <alignment horizontal="right" vertical="center" indent="1"/>
    </xf>
    <xf numFmtId="3" fontId="67" fillId="0" borderId="47" xfId="0" quotePrefix="1" applyNumberFormat="1" applyFont="1" applyFill="1" applyBorder="1" applyAlignment="1">
      <alignment vertical="center"/>
    </xf>
    <xf numFmtId="3" fontId="67" fillId="0" borderId="48" xfId="0" quotePrefix="1" applyNumberFormat="1" applyFont="1" applyFill="1" applyBorder="1" applyAlignment="1">
      <alignment horizontal="right" vertical="center" indent="1"/>
    </xf>
    <xf numFmtId="49" fontId="67" fillId="19" borderId="29" xfId="0" applyNumberFormat="1" applyFont="1" applyFill="1" applyBorder="1" applyAlignment="1">
      <alignment vertical="center"/>
    </xf>
    <xf numFmtId="49" fontId="67" fillId="19" borderId="0" xfId="0" applyNumberFormat="1" applyFont="1" applyFill="1" applyBorder="1" applyAlignment="1">
      <alignment vertical="center"/>
    </xf>
    <xf numFmtId="49" fontId="67" fillId="0" borderId="44" xfId="0" quotePrefix="1" applyNumberFormat="1" applyFont="1" applyFill="1" applyBorder="1" applyAlignment="1">
      <alignment vertical="center"/>
    </xf>
    <xf numFmtId="49" fontId="67" fillId="19" borderId="52" xfId="0" applyNumberFormat="1" applyFont="1" applyFill="1" applyBorder="1" applyAlignment="1">
      <alignment vertical="center"/>
    </xf>
    <xf numFmtId="0" fontId="67" fillId="0" borderId="52" xfId="0" applyFont="1" applyFill="1" applyBorder="1" applyAlignment="1">
      <alignment horizontal="right" vertical="center" indent="1"/>
    </xf>
    <xf numFmtId="49" fontId="67" fillId="16" borderId="58" xfId="0" applyNumberFormat="1" applyFont="1" applyFill="1" applyBorder="1" applyAlignment="1">
      <alignment vertical="center"/>
    </xf>
    <xf numFmtId="49" fontId="67" fillId="16" borderId="41" xfId="0" applyNumberFormat="1" applyFont="1" applyFill="1" applyBorder="1" applyAlignment="1">
      <alignment vertical="center"/>
    </xf>
    <xf numFmtId="49" fontId="67" fillId="3" borderId="42" xfId="0" quotePrefix="1" applyNumberFormat="1" applyFont="1" applyFill="1" applyBorder="1" applyAlignment="1">
      <alignment vertical="center"/>
    </xf>
    <xf numFmtId="0" fontId="67" fillId="0" borderId="41" xfId="0" applyFont="1" applyFill="1" applyBorder="1" applyAlignment="1">
      <alignment horizontal="right" vertical="center" indent="1"/>
    </xf>
    <xf numFmtId="0" fontId="67" fillId="0" borderId="58" xfId="0" applyFont="1" applyFill="1" applyBorder="1" applyAlignment="1">
      <alignment vertical="center"/>
    </xf>
    <xf numFmtId="0" fontId="67" fillId="17" borderId="38" xfId="0" applyFont="1" applyFill="1" applyBorder="1" applyAlignment="1">
      <alignment horizontal="left" vertical="center"/>
    </xf>
    <xf numFmtId="0" fontId="67" fillId="17" borderId="29" xfId="0" quotePrefix="1" applyNumberFormat="1" applyFont="1" applyFill="1" applyBorder="1" applyAlignment="1">
      <alignment horizontal="left" vertical="center"/>
    </xf>
    <xf numFmtId="0" fontId="3" fillId="0" borderId="44" xfId="0" applyFont="1" applyBorder="1" applyAlignment="1">
      <alignment vertical="center"/>
    </xf>
    <xf numFmtId="0" fontId="3" fillId="0" borderId="0" xfId="0" applyFont="1" applyBorder="1" applyAlignment="1">
      <alignment horizontal="right" vertical="center" indent="1"/>
    </xf>
    <xf numFmtId="0" fontId="67" fillId="17" borderId="46" xfId="0" quotePrefix="1" applyNumberFormat="1" applyFont="1" applyFill="1" applyBorder="1" applyAlignment="1">
      <alignment horizontal="left" vertical="center"/>
    </xf>
    <xf numFmtId="0" fontId="67" fillId="17" borderId="48" xfId="0" applyFont="1" applyFill="1" applyBorder="1" applyAlignment="1">
      <alignment vertical="center"/>
    </xf>
    <xf numFmtId="49" fontId="67" fillId="17" borderId="46" xfId="0" applyNumberFormat="1" applyFont="1" applyFill="1" applyBorder="1" applyAlignment="1">
      <alignment vertical="center"/>
    </xf>
    <xf numFmtId="49" fontId="67" fillId="17" borderId="47" xfId="0" applyNumberFormat="1" applyFont="1" applyFill="1" applyBorder="1" applyAlignment="1">
      <alignment vertical="center"/>
    </xf>
    <xf numFmtId="0" fontId="67" fillId="17" borderId="60" xfId="0" quotePrefix="1" applyNumberFormat="1" applyFont="1" applyFill="1" applyBorder="1" applyAlignment="1">
      <alignment horizontal="left" vertical="center"/>
    </xf>
    <xf numFmtId="0" fontId="67" fillId="17" borderId="61" xfId="0" applyFont="1" applyFill="1" applyBorder="1" applyAlignment="1">
      <alignment vertical="center"/>
    </xf>
    <xf numFmtId="0" fontId="67" fillId="0" borderId="62" xfId="0" applyFont="1" applyBorder="1" applyAlignment="1">
      <alignment vertical="center"/>
    </xf>
    <xf numFmtId="3" fontId="38" fillId="4" borderId="61" xfId="0" applyNumberFormat="1" applyFont="1" applyFill="1" applyBorder="1" applyAlignment="1">
      <alignment horizontal="right" vertical="top" wrapText="1" indent="1"/>
    </xf>
    <xf numFmtId="0" fontId="67" fillId="17" borderId="54" xfId="0" applyFont="1" applyFill="1" applyBorder="1" applyAlignment="1">
      <alignment horizontal="left" vertical="center"/>
    </xf>
    <xf numFmtId="0" fontId="67" fillId="17" borderId="55" xfId="0" applyFont="1" applyFill="1" applyBorder="1" applyAlignment="1">
      <alignment horizontal="left" vertical="center"/>
    </xf>
    <xf numFmtId="49" fontId="67" fillId="18" borderId="54" xfId="0" applyNumberFormat="1" applyFont="1" applyFill="1" applyBorder="1" applyAlignment="1">
      <alignment vertical="center"/>
    </xf>
    <xf numFmtId="0" fontId="8" fillId="0" borderId="0" xfId="0" applyFont="1" applyAlignment="1">
      <alignment horizontal="right" vertical="center" indent="1"/>
    </xf>
    <xf numFmtId="3" fontId="64" fillId="0" borderId="43" xfId="0" applyNumberFormat="1" applyFont="1" applyBorder="1" applyAlignment="1">
      <alignment horizontal="center" vertical="center"/>
    </xf>
    <xf numFmtId="0" fontId="63" fillId="0" borderId="0" xfId="0" applyFont="1" applyFill="1" applyBorder="1" applyAlignment="1">
      <alignment horizontal="center" vertical="center"/>
    </xf>
    <xf numFmtId="0" fontId="64" fillId="0" borderId="0" xfId="0" applyFont="1" applyBorder="1" applyAlignment="1">
      <alignment horizontal="center" vertical="center"/>
    </xf>
    <xf numFmtId="3" fontId="64" fillId="0" borderId="0" xfId="0" applyNumberFormat="1" applyFont="1" applyBorder="1" applyAlignment="1">
      <alignment horizontal="center" vertical="center"/>
    </xf>
    <xf numFmtId="49" fontId="8" fillId="6" borderId="46" xfId="0" quotePrefix="1" applyNumberFormat="1" applyFont="1" applyFill="1" applyBorder="1" applyAlignment="1">
      <alignment vertical="center"/>
    </xf>
    <xf numFmtId="0" fontId="8" fillId="0" borderId="47" xfId="0" applyFont="1" applyBorder="1" applyAlignment="1">
      <alignment vertical="center"/>
    </xf>
    <xf numFmtId="0" fontId="8" fillId="6" borderId="50" xfId="0" applyFont="1" applyFill="1" applyBorder="1" applyAlignment="1">
      <alignment horizontal="left" vertical="center"/>
    </xf>
    <xf numFmtId="0" fontId="3" fillId="0" borderId="0" xfId="0" applyFont="1" applyAlignment="1">
      <alignment vertical="center"/>
    </xf>
    <xf numFmtId="0" fontId="3" fillId="0" borderId="0" xfId="0" applyFont="1" applyBorder="1" applyAlignment="1">
      <alignment vertical="center"/>
    </xf>
    <xf numFmtId="0" fontId="67" fillId="6" borderId="0" xfId="0" applyNumberFormat="1" applyFont="1" applyFill="1" applyBorder="1" applyAlignment="1">
      <alignment vertical="center"/>
    </xf>
    <xf numFmtId="0" fontId="67" fillId="6" borderId="0" xfId="0" applyFont="1" applyFill="1" applyBorder="1" applyAlignment="1">
      <alignment vertical="center"/>
    </xf>
    <xf numFmtId="0" fontId="67" fillId="6" borderId="48" xfId="0" applyFont="1" applyFill="1" applyBorder="1" applyAlignment="1">
      <alignment vertical="center"/>
    </xf>
    <xf numFmtId="0" fontId="67" fillId="0" borderId="51" xfId="0" applyFont="1" applyBorder="1" applyAlignment="1">
      <alignment vertical="center" wrapText="1"/>
    </xf>
    <xf numFmtId="3" fontId="67" fillId="0" borderId="52" xfId="0" applyNumberFormat="1" applyFont="1" applyBorder="1" applyAlignment="1">
      <alignment vertical="center" wrapText="1"/>
    </xf>
    <xf numFmtId="0" fontId="67" fillId="15" borderId="29" xfId="0" applyFont="1" applyFill="1" applyBorder="1" applyAlignment="1">
      <alignment horizontal="left" vertical="center"/>
    </xf>
    <xf numFmtId="0" fontId="67" fillId="15" borderId="0" xfId="0" applyFont="1" applyFill="1" applyBorder="1" applyAlignment="1">
      <alignment vertical="center"/>
    </xf>
    <xf numFmtId="0" fontId="67" fillId="15" borderId="29" xfId="0" quotePrefix="1" applyNumberFormat="1" applyFont="1" applyFill="1" applyBorder="1" applyAlignment="1">
      <alignment vertical="center"/>
    </xf>
    <xf numFmtId="0" fontId="67" fillId="15" borderId="44" xfId="17" applyFont="1" applyFill="1" applyBorder="1" applyAlignment="1">
      <alignment vertical="center"/>
    </xf>
    <xf numFmtId="49" fontId="67" fillId="15" borderId="29" xfId="0" quotePrefix="1" applyNumberFormat="1" applyFont="1" applyFill="1" applyBorder="1" applyAlignment="1">
      <alignment vertical="center"/>
    </xf>
    <xf numFmtId="49" fontId="67" fillId="15" borderId="46" xfId="0" applyNumberFormat="1" applyFont="1" applyFill="1" applyBorder="1" applyAlignment="1">
      <alignment vertical="center"/>
    </xf>
    <xf numFmtId="0" fontId="67" fillId="15" borderId="48" xfId="18" applyNumberFormat="1" applyFont="1" applyFill="1" applyBorder="1" applyAlignment="1">
      <alignment vertical="center"/>
    </xf>
    <xf numFmtId="49" fontId="67" fillId="15" borderId="46" xfId="0" quotePrefix="1" applyNumberFormat="1" applyFont="1" applyFill="1" applyBorder="1" applyAlignment="1">
      <alignment vertical="center"/>
    </xf>
    <xf numFmtId="0" fontId="67" fillId="15" borderId="47" xfId="17" applyFont="1" applyFill="1" applyBorder="1" applyAlignment="1">
      <alignment vertical="center"/>
    </xf>
    <xf numFmtId="0" fontId="67" fillId="6" borderId="55" xfId="0" applyFont="1" applyFill="1" applyBorder="1" applyAlignment="1">
      <alignment vertical="center"/>
    </xf>
    <xf numFmtId="0" fontId="3" fillId="3" borderId="0" xfId="0" quotePrefix="1" applyNumberFormat="1" applyFont="1" applyFill="1" applyBorder="1" applyAlignment="1">
      <alignment vertical="center"/>
    </xf>
    <xf numFmtId="0" fontId="3" fillId="3" borderId="0" xfId="0" applyNumberFormat="1" applyFont="1" applyFill="1" applyBorder="1" applyAlignment="1">
      <alignment vertical="center"/>
    </xf>
    <xf numFmtId="0" fontId="67" fillId="6" borderId="38" xfId="0" quotePrefix="1" applyNumberFormat="1" applyFont="1" applyFill="1" applyBorder="1" applyAlignment="1">
      <alignment horizontal="left" vertical="center"/>
    </xf>
    <xf numFmtId="0" fontId="67" fillId="6" borderId="40" xfId="0" applyNumberFormat="1" applyFont="1" applyFill="1" applyBorder="1" applyAlignment="1">
      <alignment horizontal="left" vertical="center"/>
    </xf>
    <xf numFmtId="49" fontId="67" fillId="7" borderId="29" xfId="0" quotePrefix="1" applyNumberFormat="1" applyFont="1" applyFill="1" applyBorder="1" applyAlignment="1">
      <alignment vertical="center"/>
    </xf>
    <xf numFmtId="0" fontId="67" fillId="7" borderId="44" xfId="0" applyFont="1" applyFill="1" applyBorder="1" applyAlignment="1">
      <alignment vertical="center"/>
    </xf>
    <xf numFmtId="0" fontId="67" fillId="0" borderId="46" xfId="0" quotePrefix="1" applyFont="1" applyFill="1" applyBorder="1" applyAlignment="1">
      <alignment vertical="center"/>
    </xf>
    <xf numFmtId="0" fontId="67" fillId="0" borderId="48" xfId="0" quotePrefix="1" applyFont="1" applyFill="1" applyBorder="1" applyAlignment="1">
      <alignment vertical="center"/>
    </xf>
    <xf numFmtId="49" fontId="67" fillId="7" borderId="46" xfId="0" quotePrefix="1" applyNumberFormat="1" applyFont="1" applyFill="1" applyBorder="1" applyAlignment="1">
      <alignment vertical="center"/>
    </xf>
    <xf numFmtId="0" fontId="67" fillId="7" borderId="47" xfId="0" applyFont="1" applyFill="1" applyBorder="1" applyAlignment="1">
      <alignment vertical="center"/>
    </xf>
    <xf numFmtId="0" fontId="68" fillId="0" borderId="54" xfId="0" applyNumberFormat="1" applyFont="1" applyFill="1" applyBorder="1" applyAlignment="1">
      <alignment horizontal="left" vertical="center"/>
    </xf>
    <xf numFmtId="0" fontId="68" fillId="0" borderId="56" xfId="0" applyNumberFormat="1" applyFont="1" applyFill="1" applyBorder="1" applyAlignment="1">
      <alignment vertical="center"/>
    </xf>
    <xf numFmtId="0" fontId="8" fillId="8" borderId="38" xfId="0" applyNumberFormat="1" applyFont="1" applyFill="1" applyBorder="1" applyAlignment="1">
      <alignment horizontal="left" vertical="center"/>
    </xf>
    <xf numFmtId="0" fontId="67" fillId="20" borderId="29" xfId="0" quotePrefix="1" applyNumberFormat="1" applyFont="1" applyFill="1" applyBorder="1" applyAlignment="1">
      <alignment vertical="center"/>
    </xf>
    <xf numFmtId="0" fontId="67" fillId="20" borderId="0" xfId="0" applyNumberFormat="1" applyFont="1" applyFill="1" applyBorder="1" applyAlignment="1">
      <alignment vertical="center"/>
    </xf>
    <xf numFmtId="0" fontId="59" fillId="0" borderId="29" xfId="0" applyNumberFormat="1" applyFont="1" applyFill="1" applyBorder="1" applyAlignment="1">
      <alignment vertical="center"/>
    </xf>
    <xf numFmtId="0" fontId="59" fillId="0" borderId="44" xfId="0" applyNumberFormat="1" applyFont="1" applyFill="1" applyBorder="1" applyAlignment="1">
      <alignment vertical="center"/>
    </xf>
    <xf numFmtId="49" fontId="67" fillId="20" borderId="29" xfId="0" quotePrefix="1" applyNumberFormat="1" applyFont="1" applyFill="1" applyBorder="1" applyAlignment="1">
      <alignment vertical="center"/>
    </xf>
    <xf numFmtId="49" fontId="67" fillId="20" borderId="46" xfId="0" quotePrefix="1" applyNumberFormat="1" applyFont="1" applyFill="1" applyBorder="1" applyAlignment="1">
      <alignment vertical="center"/>
    </xf>
    <xf numFmtId="0" fontId="67" fillId="20" borderId="47" xfId="17" applyFont="1" applyFill="1" applyBorder="1" applyAlignment="1">
      <alignment vertical="center"/>
    </xf>
    <xf numFmtId="49" fontId="67" fillId="20" borderId="50" xfId="0" quotePrefix="1" applyNumberFormat="1" applyFont="1" applyFill="1" applyBorder="1" applyAlignment="1">
      <alignment vertical="center"/>
    </xf>
    <xf numFmtId="0" fontId="67" fillId="20" borderId="52" xfId="0" applyNumberFormat="1" applyFont="1" applyFill="1" applyBorder="1" applyAlignment="1">
      <alignment vertical="center"/>
    </xf>
    <xf numFmtId="0" fontId="67" fillId="20" borderId="52" xfId="0" applyFont="1" applyFill="1" applyBorder="1" applyAlignment="1">
      <alignment vertical="center"/>
    </xf>
    <xf numFmtId="0" fontId="67" fillId="20" borderId="0" xfId="0" applyFont="1" applyFill="1" applyBorder="1" applyAlignment="1">
      <alignment vertical="center"/>
    </xf>
    <xf numFmtId="0" fontId="67" fillId="20" borderId="48" xfId="0" applyFont="1" applyFill="1" applyBorder="1" applyAlignment="1">
      <alignment vertical="center"/>
    </xf>
    <xf numFmtId="0" fontId="67" fillId="8" borderId="48" xfId="0" applyNumberFormat="1" applyFont="1" applyFill="1" applyBorder="1" applyAlignment="1">
      <alignment vertical="center"/>
    </xf>
    <xf numFmtId="49" fontId="8" fillId="8" borderId="50" xfId="0" applyNumberFormat="1" applyFont="1" applyFill="1" applyBorder="1" applyAlignment="1">
      <alignment vertical="center"/>
    </xf>
    <xf numFmtId="49" fontId="67" fillId="20" borderId="58" xfId="0" quotePrefix="1" applyNumberFormat="1" applyFont="1" applyFill="1" applyBorder="1" applyAlignment="1">
      <alignment vertical="center"/>
    </xf>
    <xf numFmtId="0" fontId="67" fillId="20" borderId="41" xfId="0" applyFont="1" applyFill="1" applyBorder="1" applyAlignment="1">
      <alignment vertical="center"/>
    </xf>
    <xf numFmtId="49" fontId="67" fillId="3" borderId="58" xfId="0" applyNumberFormat="1" applyFont="1" applyFill="1" applyBorder="1" applyAlignment="1">
      <alignment vertical="center"/>
    </xf>
    <xf numFmtId="0" fontId="67" fillId="3" borderId="41" xfId="0" applyNumberFormat="1" applyFont="1" applyFill="1" applyBorder="1" applyAlignment="1">
      <alignment vertical="center"/>
    </xf>
    <xf numFmtId="0" fontId="8" fillId="9" borderId="38" xfId="0" applyNumberFormat="1" applyFont="1" applyFill="1" applyBorder="1" applyAlignment="1">
      <alignment horizontal="left" vertical="center"/>
    </xf>
    <xf numFmtId="0" fontId="67" fillId="0" borderId="68" xfId="0" applyFont="1" applyBorder="1" applyAlignment="1">
      <alignment vertical="center"/>
    </xf>
    <xf numFmtId="3" fontId="67" fillId="0" borderId="69" xfId="0" applyNumberFormat="1" applyFont="1" applyBorder="1" applyAlignment="1">
      <alignment vertical="center"/>
    </xf>
    <xf numFmtId="0" fontId="67" fillId="0" borderId="70" xfId="0" applyFont="1" applyBorder="1" applyAlignment="1">
      <alignment vertical="center"/>
    </xf>
    <xf numFmtId="0" fontId="67" fillId="12" borderId="38" xfId="0" quotePrefix="1" applyNumberFormat="1" applyFont="1" applyFill="1" applyBorder="1" applyAlignment="1">
      <alignment vertical="center"/>
    </xf>
    <xf numFmtId="0" fontId="67" fillId="12" borderId="39" xfId="0" applyNumberFormat="1" applyFont="1" applyFill="1" applyBorder="1" applyAlignment="1">
      <alignment vertical="center"/>
    </xf>
    <xf numFmtId="0" fontId="67" fillId="12" borderId="40" xfId="17" applyFont="1" applyFill="1" applyBorder="1" applyAlignment="1">
      <alignment vertical="center"/>
    </xf>
    <xf numFmtId="49" fontId="67" fillId="12" borderId="29" xfId="0" applyNumberFormat="1" applyFont="1" applyFill="1" applyBorder="1" applyAlignment="1">
      <alignment vertical="center"/>
    </xf>
    <xf numFmtId="0" fontId="67" fillId="0" borderId="44" xfId="17" quotePrefix="1" applyNumberFormat="1" applyFont="1" applyFill="1" applyBorder="1" applyAlignment="1">
      <alignment vertical="center"/>
    </xf>
    <xf numFmtId="49" fontId="67" fillId="12" borderId="50" xfId="0" quotePrefix="1" applyNumberFormat="1" applyFont="1" applyFill="1" applyBorder="1" applyAlignment="1">
      <alignment vertical="center"/>
    </xf>
    <xf numFmtId="0" fontId="67" fillId="12" borderId="52" xfId="18" applyNumberFormat="1" applyFont="1" applyFill="1" applyBorder="1" applyAlignment="1">
      <alignment vertical="center"/>
    </xf>
    <xf numFmtId="0" fontId="67" fillId="12" borderId="51" xfId="17" quotePrefix="1" applyNumberFormat="1" applyFont="1" applyFill="1" applyBorder="1" applyAlignment="1">
      <alignment vertical="center"/>
    </xf>
    <xf numFmtId="0" fontId="67" fillId="12" borderId="47" xfId="17" quotePrefix="1" applyNumberFormat="1" applyFont="1" applyFill="1" applyBorder="1" applyAlignment="1">
      <alignment vertical="center"/>
    </xf>
    <xf numFmtId="0" fontId="8" fillId="12" borderId="54" xfId="0" applyFont="1" applyFill="1" applyBorder="1" applyAlignment="1">
      <alignment horizontal="left" vertical="center"/>
    </xf>
    <xf numFmtId="0" fontId="67" fillId="12" borderId="55" xfId="0" applyFont="1" applyFill="1" applyBorder="1" applyAlignment="1">
      <alignment vertical="center"/>
    </xf>
    <xf numFmtId="49" fontId="67" fillId="12" borderId="54" xfId="0" quotePrefix="1" applyNumberFormat="1" applyFont="1" applyFill="1" applyBorder="1" applyAlignment="1">
      <alignment horizontal="left" vertical="center"/>
    </xf>
    <xf numFmtId="49" fontId="67" fillId="12" borderId="56" xfId="17" applyNumberFormat="1" applyFont="1" applyFill="1" applyBorder="1" applyAlignment="1">
      <alignment vertical="center"/>
    </xf>
    <xf numFmtId="49" fontId="67" fillId="0" borderId="56" xfId="0" applyNumberFormat="1" applyFont="1" applyBorder="1" applyAlignment="1">
      <alignment vertical="center"/>
    </xf>
    <xf numFmtId="0" fontId="67" fillId="13" borderId="38" xfId="0" quotePrefix="1" applyFont="1" applyFill="1" applyBorder="1" applyAlignment="1">
      <alignment vertical="center"/>
    </xf>
    <xf numFmtId="0" fontId="67" fillId="13" borderId="39" xfId="18" applyNumberFormat="1" applyFont="1" applyFill="1" applyBorder="1" applyAlignment="1">
      <alignment vertical="center"/>
    </xf>
    <xf numFmtId="0" fontId="67" fillId="13" borderId="38" xfId="0" quotePrefix="1" applyNumberFormat="1" applyFont="1" applyFill="1" applyBorder="1" applyAlignment="1">
      <alignment vertical="center"/>
    </xf>
    <xf numFmtId="0" fontId="67" fillId="13" borderId="40" xfId="17" applyFont="1" applyFill="1" applyBorder="1" applyAlignment="1">
      <alignment vertical="center"/>
    </xf>
    <xf numFmtId="49" fontId="67" fillId="13" borderId="29" xfId="0" applyNumberFormat="1" applyFont="1" applyFill="1" applyBorder="1" applyAlignment="1">
      <alignment vertical="center"/>
    </xf>
    <xf numFmtId="0" fontId="67" fillId="13" borderId="0" xfId="0" applyFont="1" applyFill="1" applyBorder="1" applyAlignment="1">
      <alignment vertical="center"/>
    </xf>
    <xf numFmtId="49" fontId="67" fillId="13" borderId="50" xfId="0" applyNumberFormat="1" applyFont="1" applyFill="1" applyBorder="1" applyAlignment="1">
      <alignment vertical="center"/>
    </xf>
    <xf numFmtId="0" fontId="67" fillId="13" borderId="52" xfId="0" applyFont="1" applyFill="1" applyBorder="1" applyAlignment="1">
      <alignment vertical="center"/>
    </xf>
    <xf numFmtId="0" fontId="67" fillId="13" borderId="51" xfId="17" quotePrefix="1" applyFont="1" applyFill="1" applyBorder="1" applyAlignment="1">
      <alignment vertical="center"/>
    </xf>
    <xf numFmtId="0" fontId="67" fillId="13" borderId="47" xfId="17" quotePrefix="1" applyFont="1" applyFill="1" applyBorder="1" applyAlignment="1">
      <alignment vertical="center"/>
    </xf>
    <xf numFmtId="49" fontId="8" fillId="13" borderId="54" xfId="0" applyNumberFormat="1" applyFont="1" applyFill="1" applyBorder="1" applyAlignment="1">
      <alignment vertical="center"/>
    </xf>
    <xf numFmtId="0" fontId="3" fillId="5" borderId="0" xfId="0" applyFont="1" applyFill="1" applyAlignment="1">
      <alignment vertical="center"/>
    </xf>
    <xf numFmtId="0" fontId="3" fillId="0" borderId="0" xfId="0" applyFont="1" applyFill="1" applyAlignment="1">
      <alignment vertical="center"/>
    </xf>
    <xf numFmtId="0" fontId="3" fillId="0" borderId="0" xfId="0" applyFont="1" applyFill="1" applyBorder="1" applyAlignment="1">
      <alignment vertical="center"/>
    </xf>
    <xf numFmtId="0" fontId="67" fillId="14" borderId="38" xfId="0" quotePrefix="1" applyFont="1" applyFill="1" applyBorder="1" applyAlignment="1">
      <alignment vertical="center"/>
    </xf>
    <xf numFmtId="0" fontId="67" fillId="14" borderId="39" xfId="0" applyFont="1" applyFill="1" applyBorder="1" applyAlignment="1">
      <alignment vertical="center"/>
    </xf>
    <xf numFmtId="0" fontId="67" fillId="14" borderId="38" xfId="0" quotePrefix="1" applyNumberFormat="1" applyFont="1" applyFill="1" applyBorder="1" applyAlignment="1">
      <alignment vertical="center"/>
    </xf>
    <xf numFmtId="0" fontId="67" fillId="14" borderId="40" xfId="17" applyFont="1" applyFill="1" applyBorder="1" applyAlignment="1">
      <alignment vertical="center"/>
    </xf>
    <xf numFmtId="0" fontId="67" fillId="14" borderId="44" xfId="17" applyFont="1" applyFill="1" applyBorder="1" applyAlignment="1">
      <alignment vertical="center"/>
    </xf>
    <xf numFmtId="0" fontId="67" fillId="14" borderId="47" xfId="17" applyFont="1" applyFill="1" applyBorder="1" applyAlignment="1">
      <alignment vertical="center"/>
    </xf>
    <xf numFmtId="0" fontId="67" fillId="14" borderId="51" xfId="17" applyFont="1" applyFill="1" applyBorder="1" applyAlignment="1">
      <alignment vertical="center"/>
    </xf>
    <xf numFmtId="3" fontId="67" fillId="0" borderId="52" xfId="0" applyNumberFormat="1" applyFont="1" applyFill="1" applyBorder="1" applyAlignment="1">
      <alignment vertical="center"/>
    </xf>
    <xf numFmtId="49" fontId="67" fillId="0" borderId="50" xfId="0" quotePrefix="1" applyNumberFormat="1" applyFont="1" applyFill="1" applyBorder="1" applyAlignment="1">
      <alignment vertical="center"/>
    </xf>
    <xf numFmtId="0" fontId="67" fillId="14" borderId="47" xfId="18" applyNumberFormat="1" applyFont="1" applyFill="1" applyBorder="1" applyAlignment="1">
      <alignment vertical="center"/>
    </xf>
    <xf numFmtId="49" fontId="67" fillId="14" borderId="58" xfId="0" quotePrefix="1" applyNumberFormat="1" applyFont="1" applyFill="1" applyBorder="1" applyAlignment="1">
      <alignment vertical="center"/>
    </xf>
    <xf numFmtId="0" fontId="67" fillId="14" borderId="42" xfId="17" applyFont="1" applyFill="1" applyBorder="1" applyAlignment="1">
      <alignment vertical="center"/>
    </xf>
    <xf numFmtId="0" fontId="67" fillId="16" borderId="38" xfId="0" quotePrefix="1" applyFont="1" applyFill="1" applyBorder="1" applyAlignment="1">
      <alignment vertical="center"/>
    </xf>
    <xf numFmtId="0" fontId="67" fillId="16" borderId="39" xfId="0" applyFont="1" applyFill="1" applyBorder="1" applyAlignment="1">
      <alignment vertical="center"/>
    </xf>
    <xf numFmtId="49" fontId="67" fillId="16" borderId="46" xfId="0" applyNumberFormat="1" applyFont="1" applyFill="1" applyBorder="1" applyAlignment="1">
      <alignment vertical="center"/>
    </xf>
    <xf numFmtId="49" fontId="67" fillId="16" borderId="48" xfId="0" applyNumberFormat="1" applyFont="1" applyFill="1" applyBorder="1" applyAlignment="1">
      <alignment vertical="center"/>
    </xf>
    <xf numFmtId="3" fontId="67" fillId="16" borderId="47" xfId="0" quotePrefix="1" applyNumberFormat="1" applyFont="1" applyFill="1" applyBorder="1" applyAlignment="1">
      <alignment vertical="center"/>
    </xf>
    <xf numFmtId="49" fontId="67" fillId="16" borderId="50" xfId="0" applyNumberFormat="1" applyFont="1" applyFill="1" applyBorder="1" applyAlignment="1">
      <alignment vertical="center"/>
    </xf>
    <xf numFmtId="49" fontId="67" fillId="16" borderId="52" xfId="0" applyNumberFormat="1" applyFont="1" applyFill="1" applyBorder="1" applyAlignment="1">
      <alignment vertical="center"/>
    </xf>
    <xf numFmtId="3" fontId="67" fillId="16" borderId="51" xfId="0" quotePrefix="1" applyNumberFormat="1" applyFont="1" applyFill="1" applyBorder="1" applyAlignment="1">
      <alignment vertical="center"/>
    </xf>
    <xf numFmtId="0" fontId="67" fillId="0" borderId="68" xfId="0" applyFont="1" applyFill="1" applyBorder="1" applyAlignment="1">
      <alignment vertical="center"/>
    </xf>
    <xf numFmtId="0" fontId="67" fillId="16" borderId="44" xfId="0" applyFont="1" applyFill="1" applyBorder="1" applyAlignment="1">
      <alignment vertical="center"/>
    </xf>
    <xf numFmtId="0" fontId="67" fillId="16" borderId="0" xfId="0" applyFont="1" applyFill="1" applyBorder="1" applyAlignment="1">
      <alignment vertical="center"/>
    </xf>
    <xf numFmtId="0" fontId="67" fillId="0" borderId="29" xfId="0" quotePrefix="1" applyFont="1" applyFill="1" applyBorder="1" applyAlignment="1">
      <alignment vertical="center"/>
    </xf>
    <xf numFmtId="49" fontId="68" fillId="0" borderId="29" xfId="0" applyNumberFormat="1" applyFont="1" applyFill="1" applyBorder="1" applyAlignment="1">
      <alignment vertical="center"/>
    </xf>
    <xf numFmtId="49" fontId="68" fillId="0" borderId="0" xfId="0" applyNumberFormat="1" applyFont="1" applyFill="1" applyBorder="1" applyAlignment="1">
      <alignment vertical="center"/>
    </xf>
    <xf numFmtId="3" fontId="67" fillId="0" borderId="48" xfId="0" quotePrefix="1" applyNumberFormat="1" applyFont="1" applyFill="1" applyBorder="1" applyAlignment="1">
      <alignment vertical="center"/>
    </xf>
    <xf numFmtId="0" fontId="68" fillId="0" borderId="0" xfId="0" applyFont="1" applyAlignment="1">
      <alignment vertical="center"/>
    </xf>
    <xf numFmtId="0" fontId="59" fillId="0" borderId="38" xfId="0" applyFont="1" applyFill="1" applyBorder="1" applyAlignment="1">
      <alignment vertical="center"/>
    </xf>
    <xf numFmtId="0" fontId="59" fillId="0" borderId="40" xfId="0" applyFont="1" applyFill="1" applyBorder="1" applyAlignment="1">
      <alignment vertical="center"/>
    </xf>
    <xf numFmtId="0" fontId="67" fillId="17" borderId="38" xfId="0" quotePrefix="1" applyNumberFormat="1" applyFont="1" applyFill="1" applyBorder="1" applyAlignment="1">
      <alignment vertical="center"/>
    </xf>
    <xf numFmtId="0" fontId="67" fillId="17" borderId="39" xfId="0" applyFont="1" applyFill="1" applyBorder="1" applyAlignment="1">
      <alignment vertical="center"/>
    </xf>
    <xf numFmtId="49" fontId="67" fillId="18" borderId="38" xfId="0" applyNumberFormat="1" applyFont="1" applyFill="1" applyBorder="1" applyAlignment="1">
      <alignment vertical="center"/>
    </xf>
    <xf numFmtId="0" fontId="67" fillId="18" borderId="40" xfId="0" applyFont="1" applyFill="1" applyBorder="1" applyAlignment="1">
      <alignment vertical="center"/>
    </xf>
    <xf numFmtId="0" fontId="8" fillId="17" borderId="29" xfId="0" applyFont="1" applyFill="1" applyBorder="1" applyAlignment="1">
      <alignment horizontal="left" vertical="center"/>
    </xf>
    <xf numFmtId="0" fontId="67" fillId="17" borderId="0" xfId="18" applyNumberFormat="1" applyFont="1" applyFill="1" applyBorder="1" applyAlignment="1">
      <alignment horizontal="left" vertical="center"/>
    </xf>
    <xf numFmtId="0" fontId="67" fillId="17" borderId="29" xfId="0" applyNumberFormat="1" applyFont="1" applyFill="1" applyBorder="1" applyAlignment="1">
      <alignment horizontal="left" vertical="center"/>
    </xf>
    <xf numFmtId="0" fontId="67" fillId="17" borderId="44" xfId="17" applyFont="1" applyFill="1" applyBorder="1" applyAlignment="1">
      <alignment horizontal="left" vertical="center"/>
    </xf>
    <xf numFmtId="0" fontId="68" fillId="5" borderId="29" xfId="0" applyFont="1" applyFill="1" applyBorder="1" applyAlignment="1">
      <alignment horizontal="left" vertical="center"/>
    </xf>
    <xf numFmtId="0" fontId="67" fillId="5" borderId="0" xfId="0" applyFont="1" applyFill="1" applyBorder="1" applyAlignment="1">
      <alignment horizontal="left" vertical="center"/>
    </xf>
    <xf numFmtId="0" fontId="67" fillId="5" borderId="29" xfId="0" applyFont="1" applyFill="1" applyBorder="1" applyAlignment="1">
      <alignment horizontal="left" vertical="center"/>
    </xf>
    <xf numFmtId="49" fontId="67" fillId="5" borderId="29" xfId="0" applyNumberFormat="1" applyFont="1" applyFill="1" applyBorder="1" applyAlignment="1">
      <alignment vertical="center"/>
    </xf>
    <xf numFmtId="0" fontId="67" fillId="5" borderId="0" xfId="0" applyFont="1" applyFill="1" applyBorder="1" applyAlignment="1">
      <alignment vertical="center"/>
    </xf>
    <xf numFmtId="3" fontId="67" fillId="0" borderId="63" xfId="0" applyNumberFormat="1" applyFont="1" applyBorder="1" applyAlignment="1">
      <alignment vertical="center"/>
    </xf>
    <xf numFmtId="3" fontId="3" fillId="0" borderId="0" xfId="0" applyNumberFormat="1" applyFont="1" applyAlignment="1">
      <alignment vertical="center"/>
    </xf>
    <xf numFmtId="0" fontId="16" fillId="3" borderId="0" xfId="0" quotePrefix="1" applyFont="1" applyFill="1" applyBorder="1" applyAlignment="1">
      <alignment horizontal="left" indent="2"/>
    </xf>
    <xf numFmtId="0" fontId="20" fillId="3" borderId="0" xfId="0" applyFont="1" applyFill="1" applyBorder="1" applyAlignment="1">
      <alignment horizontal="left" indent="2"/>
    </xf>
    <xf numFmtId="0" fontId="22" fillId="0" borderId="0" xfId="0" quotePrefix="1" applyFont="1" applyFill="1" applyBorder="1" applyAlignment="1">
      <alignment horizontal="left" indent="3"/>
    </xf>
    <xf numFmtId="2" fontId="25" fillId="0" borderId="0" xfId="0" applyNumberFormat="1" applyFont="1"/>
    <xf numFmtId="164" fontId="20" fillId="3" borderId="0" xfId="0" quotePrefix="1" applyNumberFormat="1" applyFont="1" applyFill="1" applyBorder="1" applyAlignment="1">
      <alignment horizontal="right" indent="1"/>
    </xf>
    <xf numFmtId="0" fontId="22" fillId="3" borderId="0" xfId="4" applyFont="1" applyFill="1" applyBorder="1"/>
    <xf numFmtId="164" fontId="3" fillId="0" borderId="0" xfId="0" applyNumberFormat="1" applyFont="1" applyFill="1" applyBorder="1" applyAlignment="1">
      <alignment horizontal="right" indent="1"/>
    </xf>
    <xf numFmtId="0" fontId="3" fillId="0" borderId="0" xfId="2" applyFont="1" applyFill="1" applyBorder="1"/>
    <xf numFmtId="164" fontId="17" fillId="0" borderId="0" xfId="0" applyNumberFormat="1" applyFont="1" applyFill="1" applyBorder="1" applyAlignment="1">
      <alignment horizontal="right" indent="1"/>
    </xf>
    <xf numFmtId="0" fontId="18" fillId="0" borderId="0" xfId="2" applyFont="1" applyFill="1" applyBorder="1"/>
    <xf numFmtId="2" fontId="18" fillId="0" borderId="0" xfId="2" applyNumberFormat="1" applyFont="1" applyFill="1" applyBorder="1"/>
    <xf numFmtId="0" fontId="3" fillId="0" borderId="0" xfId="5" applyFont="1" applyFill="1" applyBorder="1"/>
    <xf numFmtId="0" fontId="0" fillId="0" borderId="0" xfId="0" applyFill="1" applyBorder="1" applyAlignment="1">
      <alignment horizontal="justify" wrapText="1"/>
    </xf>
    <xf numFmtId="0" fontId="3" fillId="0" borderId="0" xfId="4" applyFont="1" applyFill="1" applyBorder="1"/>
    <xf numFmtId="0" fontId="70" fillId="0" borderId="0" xfId="0" applyFont="1"/>
    <xf numFmtId="0" fontId="70" fillId="3" borderId="0" xfId="0" applyFont="1" applyFill="1"/>
    <xf numFmtId="0" fontId="72" fillId="0" borderId="1" xfId="0" applyFont="1" applyBorder="1" applyAlignment="1">
      <alignment horizontal="center" vertical="center"/>
    </xf>
    <xf numFmtId="0" fontId="73" fillId="3" borderId="3" xfId="0" applyFont="1" applyFill="1" applyBorder="1" applyAlignment="1">
      <alignment horizontal="center" textRotation="90" wrapText="1"/>
    </xf>
    <xf numFmtId="0" fontId="73" fillId="3" borderId="71" xfId="0" applyFont="1" applyFill="1" applyBorder="1" applyAlignment="1">
      <alignment horizontal="center" textRotation="90" wrapText="1"/>
    </xf>
    <xf numFmtId="0" fontId="74" fillId="4" borderId="1" xfId="0" applyFont="1" applyFill="1" applyBorder="1" applyAlignment="1">
      <alignment horizontal="left" vertical="top"/>
    </xf>
    <xf numFmtId="3" fontId="75" fillId="3" borderId="2" xfId="0" applyNumberFormat="1" applyFont="1" applyFill="1" applyBorder="1" applyAlignment="1">
      <alignment horizontal="right"/>
    </xf>
    <xf numFmtId="3" fontId="75" fillId="3" borderId="3" xfId="0" applyNumberFormat="1" applyFont="1" applyFill="1" applyBorder="1" applyAlignment="1">
      <alignment horizontal="right"/>
    </xf>
    <xf numFmtId="3" fontId="75" fillId="3" borderId="71" xfId="0" applyNumberFormat="1" applyFont="1" applyFill="1" applyBorder="1" applyAlignment="1">
      <alignment horizontal="right"/>
    </xf>
    <xf numFmtId="166" fontId="71" fillId="0" borderId="3" xfId="1" applyNumberFormat="1" applyFont="1" applyBorder="1"/>
    <xf numFmtId="168" fontId="71" fillId="3" borderId="71" xfId="1" applyNumberFormat="1" applyFont="1" applyFill="1" applyBorder="1" applyAlignment="1"/>
    <xf numFmtId="174" fontId="70" fillId="0" borderId="0" xfId="0" applyNumberFormat="1" applyFont="1"/>
    <xf numFmtId="0" fontId="73" fillId="2" borderId="11" xfId="0" applyFont="1" applyFill="1" applyBorder="1" applyAlignment="1">
      <alignment horizontal="left" vertical="top"/>
    </xf>
    <xf numFmtId="3" fontId="76" fillId="2" borderId="72" xfId="0" applyNumberFormat="1" applyFont="1" applyFill="1" applyBorder="1" applyAlignment="1">
      <alignment horizontal="right"/>
    </xf>
    <xf numFmtId="3" fontId="76" fillId="2" borderId="0" xfId="0" applyNumberFormat="1" applyFont="1" applyFill="1" applyBorder="1" applyAlignment="1">
      <alignment horizontal="right"/>
    </xf>
    <xf numFmtId="3" fontId="76" fillId="2" borderId="18" xfId="0" applyNumberFormat="1" applyFont="1" applyFill="1" applyBorder="1" applyAlignment="1">
      <alignment horizontal="right"/>
    </xf>
    <xf numFmtId="166" fontId="76" fillId="2" borderId="0" xfId="1" applyNumberFormat="1" applyFont="1" applyFill="1" applyBorder="1" applyAlignment="1">
      <alignment horizontal="right"/>
    </xf>
    <xf numFmtId="168" fontId="76" fillId="2" borderId="18" xfId="0" applyNumberFormat="1" applyFont="1" applyFill="1" applyBorder="1" applyAlignment="1"/>
    <xf numFmtId="0" fontId="73" fillId="4" borderId="11" xfId="0" applyFont="1" applyFill="1" applyBorder="1" applyAlignment="1">
      <alignment horizontal="left" vertical="top"/>
    </xf>
    <xf numFmtId="3" fontId="76" fillId="3" borderId="72" xfId="0" applyNumberFormat="1" applyFont="1" applyFill="1" applyBorder="1" applyAlignment="1">
      <alignment horizontal="right"/>
    </xf>
    <xf numFmtId="3" fontId="76" fillId="3" borderId="0" xfId="0" applyNumberFormat="1" applyFont="1" applyFill="1" applyBorder="1" applyAlignment="1">
      <alignment horizontal="right"/>
    </xf>
    <xf numFmtId="3" fontId="76" fillId="3" borderId="18" xfId="0" applyNumberFormat="1" applyFont="1" applyFill="1" applyBorder="1" applyAlignment="1">
      <alignment horizontal="right"/>
    </xf>
    <xf numFmtId="166" fontId="76" fillId="3" borderId="0" xfId="1" applyNumberFormat="1" applyFont="1" applyFill="1" applyBorder="1" applyAlignment="1">
      <alignment horizontal="right"/>
    </xf>
    <xf numFmtId="168" fontId="76" fillId="3" borderId="18" xfId="0" applyNumberFormat="1" applyFont="1" applyFill="1" applyBorder="1" applyAlignment="1"/>
    <xf numFmtId="0" fontId="77" fillId="0" borderId="73" xfId="0" applyFont="1" applyBorder="1" applyAlignment="1">
      <alignment horizontal="left" vertical="top"/>
    </xf>
    <xf numFmtId="3" fontId="77" fillId="0" borderId="16" xfId="0" applyNumberFormat="1" applyFont="1" applyBorder="1"/>
    <xf numFmtId="3" fontId="77" fillId="0" borderId="74" xfId="0" applyNumberFormat="1" applyFont="1" applyBorder="1"/>
    <xf numFmtId="166" fontId="77" fillId="0" borderId="16" xfId="1" applyNumberFormat="1" applyFont="1" applyBorder="1"/>
    <xf numFmtId="168" fontId="77" fillId="0" borderId="74" xfId="0" applyNumberFormat="1" applyFont="1" applyBorder="1" applyAlignment="1"/>
    <xf numFmtId="171" fontId="75" fillId="3" borderId="2" xfId="1" applyNumberFormat="1" applyFont="1" applyFill="1" applyBorder="1" applyAlignment="1">
      <alignment horizontal="right"/>
    </xf>
    <xf numFmtId="171" fontId="75" fillId="3" borderId="3" xfId="1" applyNumberFormat="1" applyFont="1" applyFill="1" applyBorder="1" applyAlignment="1">
      <alignment horizontal="right"/>
    </xf>
    <xf numFmtId="171" fontId="75" fillId="3" borderId="71" xfId="1" applyNumberFormat="1" applyFont="1" applyFill="1" applyBorder="1" applyAlignment="1">
      <alignment horizontal="right"/>
    </xf>
    <xf numFmtId="169" fontId="77" fillId="3" borderId="71" xfId="0" applyNumberFormat="1" applyFont="1" applyFill="1" applyBorder="1" applyAlignment="1"/>
    <xf numFmtId="171" fontId="76" fillId="2" borderId="72" xfId="1" applyNumberFormat="1" applyFont="1" applyFill="1" applyBorder="1" applyAlignment="1">
      <alignment horizontal="right"/>
    </xf>
    <xf numFmtId="171" fontId="76" fillId="2" borderId="0" xfId="1" applyNumberFormat="1" applyFont="1" applyFill="1" applyBorder="1" applyAlignment="1">
      <alignment horizontal="right"/>
    </xf>
    <xf numFmtId="171" fontId="76" fillId="2" borderId="18" xfId="1" applyNumberFormat="1" applyFont="1" applyFill="1" applyBorder="1" applyAlignment="1">
      <alignment horizontal="right"/>
    </xf>
    <xf numFmtId="167" fontId="76" fillId="2" borderId="0" xfId="1" applyNumberFormat="1" applyFont="1" applyFill="1" applyBorder="1" applyAlignment="1">
      <alignment horizontal="right"/>
    </xf>
    <xf numFmtId="169" fontId="77" fillId="2" borderId="75" xfId="0" applyNumberFormat="1" applyFont="1" applyFill="1" applyBorder="1" applyAlignment="1"/>
    <xf numFmtId="171" fontId="76" fillId="3" borderId="72" xfId="1" applyNumberFormat="1" applyFont="1" applyFill="1" applyBorder="1" applyAlignment="1">
      <alignment horizontal="right"/>
    </xf>
    <xf numFmtId="171" fontId="76" fillId="3" borderId="0" xfId="1" applyNumberFormat="1" applyFont="1" applyFill="1" applyBorder="1" applyAlignment="1">
      <alignment horizontal="right"/>
    </xf>
    <xf numFmtId="171" fontId="76" fillId="3" borderId="18" xfId="1" applyNumberFormat="1" applyFont="1" applyFill="1" applyBorder="1" applyAlignment="1">
      <alignment horizontal="right"/>
    </xf>
    <xf numFmtId="167" fontId="76" fillId="3" borderId="0" xfId="1" applyNumberFormat="1" applyFont="1" applyFill="1" applyBorder="1" applyAlignment="1">
      <alignment horizontal="right"/>
    </xf>
    <xf numFmtId="169" fontId="77" fillId="3" borderId="18" xfId="0" applyNumberFormat="1" applyFont="1" applyFill="1" applyBorder="1" applyAlignment="1"/>
    <xf numFmtId="169" fontId="77" fillId="2" borderId="18" xfId="0" applyNumberFormat="1" applyFont="1" applyFill="1" applyBorder="1" applyAlignment="1"/>
    <xf numFmtId="171" fontId="77" fillId="0" borderId="16" xfId="1" applyNumberFormat="1" applyFont="1" applyBorder="1"/>
    <xf numFmtId="171" fontId="77" fillId="0" borderId="74" xfId="1" applyNumberFormat="1" applyFont="1" applyBorder="1"/>
    <xf numFmtId="167" fontId="77" fillId="0" borderId="16" xfId="1" applyNumberFormat="1" applyFont="1" applyBorder="1"/>
    <xf numFmtId="169" fontId="77" fillId="3" borderId="74" xfId="0" applyNumberFormat="1" applyFont="1" applyFill="1" applyBorder="1" applyAlignment="1"/>
    <xf numFmtId="0" fontId="82" fillId="3" borderId="0" xfId="0" applyFont="1" applyFill="1"/>
    <xf numFmtId="0" fontId="70" fillId="0" borderId="0" xfId="0" applyFont="1" applyAlignment="1">
      <alignment horizontal="center" textRotation="90"/>
    </xf>
    <xf numFmtId="175" fontId="71" fillId="0" borderId="3" xfId="0" applyNumberFormat="1" applyFont="1" applyBorder="1" applyAlignment="1">
      <alignment horizontal="right" indent="1"/>
    </xf>
    <xf numFmtId="175" fontId="76" fillId="2" borderId="0" xfId="0" applyNumberFormat="1" applyFont="1" applyFill="1" applyBorder="1" applyAlignment="1">
      <alignment horizontal="right" indent="1"/>
    </xf>
    <xf numFmtId="175" fontId="76" fillId="3" borderId="0" xfId="0" applyNumberFormat="1" applyFont="1" applyFill="1" applyBorder="1" applyAlignment="1">
      <alignment horizontal="right" indent="1"/>
    </xf>
    <xf numFmtId="175" fontId="77" fillId="0" borderId="16" xfId="0" applyNumberFormat="1" applyFont="1" applyBorder="1" applyAlignment="1">
      <alignment horizontal="right" indent="1"/>
    </xf>
    <xf numFmtId="167" fontId="75" fillId="3" borderId="3" xfId="8" applyNumberFormat="1" applyFont="1" applyFill="1" applyBorder="1" applyAlignment="1"/>
    <xf numFmtId="0" fontId="85" fillId="2" borderId="0" xfId="21" applyFont="1" applyFill="1" applyAlignment="1">
      <alignment vertical="center"/>
    </xf>
    <xf numFmtId="0" fontId="86" fillId="2" borderId="0" xfId="21" applyFont="1" applyFill="1" applyAlignment="1">
      <alignment vertical="center"/>
    </xf>
    <xf numFmtId="0" fontId="86" fillId="3" borderId="0" xfId="21" applyFont="1" applyFill="1" applyAlignment="1">
      <alignment vertical="center"/>
    </xf>
    <xf numFmtId="0" fontId="85" fillId="3" borderId="0" xfId="21" applyFont="1" applyFill="1" applyAlignment="1">
      <alignment vertical="center"/>
    </xf>
    <xf numFmtId="16" fontId="87" fillId="3" borderId="0" xfId="21" applyNumberFormat="1" applyFont="1" applyFill="1" applyAlignment="1">
      <alignment vertical="center" wrapText="1"/>
    </xf>
    <xf numFmtId="16" fontId="87" fillId="3" borderId="0" xfId="21" applyNumberFormat="1" applyFont="1" applyFill="1" applyAlignment="1">
      <alignment vertical="center"/>
    </xf>
    <xf numFmtId="0" fontId="37" fillId="3" borderId="0" xfId="0" applyFont="1" applyFill="1" applyBorder="1"/>
    <xf numFmtId="0" fontId="59" fillId="2" borderId="0" xfId="0" applyFont="1" applyFill="1"/>
    <xf numFmtId="0" fontId="2" fillId="2" borderId="0" xfId="0" applyFont="1" applyFill="1" applyAlignment="1">
      <alignment horizontal="left"/>
    </xf>
    <xf numFmtId="0" fontId="2" fillId="3" borderId="0" xfId="0" applyFont="1" applyFill="1" applyAlignment="1">
      <alignment horizontal="left"/>
    </xf>
    <xf numFmtId="0" fontId="16" fillId="3" borderId="0" xfId="0" applyFont="1" applyFill="1"/>
    <xf numFmtId="0" fontId="3" fillId="3" borderId="0" xfId="0" applyFont="1" applyFill="1"/>
    <xf numFmtId="2" fontId="33" fillId="3" borderId="3" xfId="0" applyNumberFormat="1" applyFont="1" applyFill="1" applyBorder="1"/>
    <xf numFmtId="170" fontId="33" fillId="2" borderId="3" xfId="0" applyNumberFormat="1" applyFont="1" applyFill="1" applyBorder="1" applyAlignment="1">
      <alignment horizontal="center"/>
    </xf>
    <xf numFmtId="170" fontId="33" fillId="3" borderId="3" xfId="0" applyNumberFormat="1" applyFont="1" applyFill="1" applyBorder="1" applyAlignment="1">
      <alignment horizontal="center"/>
    </xf>
    <xf numFmtId="170" fontId="88" fillId="3" borderId="3" xfId="0" applyNumberFormat="1" applyFont="1" applyFill="1" applyBorder="1" applyAlignment="1">
      <alignment horizontal="center"/>
    </xf>
    <xf numFmtId="170" fontId="33" fillId="3" borderId="0" xfId="0" applyNumberFormat="1" applyFont="1" applyFill="1" applyBorder="1" applyAlignment="1">
      <alignment horizontal="right" indent="2"/>
    </xf>
    <xf numFmtId="0" fontId="18" fillId="3" borderId="0" xfId="20" applyNumberFormat="1" applyFont="1" applyFill="1" applyBorder="1" applyAlignment="1">
      <alignment horizontal="left" vertical="center" wrapText="1"/>
    </xf>
    <xf numFmtId="170" fontId="0" fillId="2" borderId="0" xfId="0" applyNumberFormat="1" applyFill="1" applyBorder="1" applyAlignment="1">
      <alignment horizontal="right" indent="2"/>
    </xf>
    <xf numFmtId="170" fontId="0" fillId="3" borderId="0" xfId="0" applyNumberFormat="1" applyFill="1" applyBorder="1" applyAlignment="1">
      <alignment horizontal="right" indent="2"/>
    </xf>
    <xf numFmtId="170" fontId="18" fillId="3" borderId="0" xfId="0" applyNumberFormat="1" applyFont="1" applyFill="1" applyBorder="1" applyAlignment="1">
      <alignment horizontal="right" indent="2"/>
    </xf>
    <xf numFmtId="2" fontId="3" fillId="3" borderId="0" xfId="0" applyNumberFormat="1" applyFont="1" applyFill="1" applyBorder="1" applyAlignment="1">
      <alignment horizontal="left" indent="1"/>
    </xf>
    <xf numFmtId="170" fontId="0" fillId="2" borderId="0" xfId="0" applyNumberFormat="1" applyFill="1" applyBorder="1" applyAlignment="1">
      <alignment horizontal="center" vertical="center"/>
    </xf>
    <xf numFmtId="170" fontId="0" fillId="3" borderId="0" xfId="0" applyNumberFormat="1" applyFill="1" applyBorder="1" applyAlignment="1">
      <alignment horizontal="center" vertical="center"/>
    </xf>
    <xf numFmtId="170" fontId="18" fillId="3" borderId="0" xfId="0" applyNumberFormat="1" applyFont="1" applyFill="1" applyBorder="1" applyAlignment="1">
      <alignment horizontal="center" vertical="center"/>
    </xf>
    <xf numFmtId="2" fontId="33" fillId="3" borderId="0" xfId="0" applyNumberFormat="1" applyFont="1" applyFill="1" applyBorder="1" applyAlignment="1">
      <alignment horizontal="right" indent="2"/>
    </xf>
    <xf numFmtId="2" fontId="16" fillId="3" borderId="16" xfId="0" applyNumberFormat="1" applyFont="1" applyFill="1" applyBorder="1" applyAlignment="1">
      <alignment horizontal="left" indent="1"/>
    </xf>
    <xf numFmtId="171" fontId="16" fillId="2" borderId="16" xfId="8" applyNumberFormat="1" applyFont="1" applyFill="1" applyBorder="1" applyAlignment="1">
      <alignment horizontal="center" vertical="center"/>
    </xf>
    <xf numFmtId="171" fontId="16" fillId="3" borderId="16" xfId="8" applyNumberFormat="1" applyFont="1" applyFill="1" applyBorder="1" applyAlignment="1">
      <alignment horizontal="center" vertical="center"/>
    </xf>
    <xf numFmtId="171" fontId="36" fillId="3" borderId="16" xfId="8" applyNumberFormat="1" applyFont="1" applyFill="1" applyBorder="1" applyAlignment="1">
      <alignment horizontal="center" vertical="center"/>
    </xf>
    <xf numFmtId="2" fontId="55" fillId="3" borderId="0" xfId="0" applyNumberFormat="1" applyFont="1" applyFill="1" applyBorder="1" applyAlignment="1">
      <alignment horizontal="right" indent="2"/>
    </xf>
    <xf numFmtId="2" fontId="16" fillId="3" borderId="0" xfId="0" applyNumberFormat="1" applyFont="1" applyFill="1" applyBorder="1" applyAlignment="1">
      <alignment horizontal="left" indent="1"/>
    </xf>
    <xf numFmtId="171" fontId="16" fillId="2" borderId="0" xfId="8" applyNumberFormat="1" applyFont="1" applyFill="1" applyBorder="1" applyAlignment="1">
      <alignment horizontal="center" vertical="center"/>
    </xf>
    <xf numFmtId="171" fontId="16" fillId="3" borderId="0" xfId="8" applyNumberFormat="1" applyFont="1" applyFill="1" applyBorder="1" applyAlignment="1">
      <alignment horizontal="center" vertical="center"/>
    </xf>
    <xf numFmtId="171" fontId="36" fillId="3" borderId="0" xfId="8" applyNumberFormat="1" applyFont="1" applyFill="1" applyBorder="1" applyAlignment="1">
      <alignment horizontal="center" vertical="center"/>
    </xf>
    <xf numFmtId="0" fontId="18" fillId="3" borderId="14" xfId="20" applyNumberFormat="1" applyFont="1" applyFill="1" applyBorder="1" applyAlignment="1">
      <alignment horizontal="left" vertical="center" wrapText="1"/>
    </xf>
    <xf numFmtId="170" fontId="0" fillId="2" borderId="14" xfId="0" applyNumberFormat="1" applyFill="1" applyBorder="1" applyAlignment="1">
      <alignment horizontal="center" vertical="center"/>
    </xf>
    <xf numFmtId="170" fontId="0" fillId="3" borderId="14" xfId="0" applyNumberFormat="1" applyFill="1" applyBorder="1" applyAlignment="1">
      <alignment horizontal="center" vertical="center"/>
    </xf>
    <xf numFmtId="170" fontId="18" fillId="3" borderId="14" xfId="0" applyNumberFormat="1" applyFont="1" applyFill="1" applyBorder="1" applyAlignment="1">
      <alignment horizontal="center" vertical="center"/>
    </xf>
    <xf numFmtId="166" fontId="0" fillId="2" borderId="0" xfId="0" applyNumberFormat="1" applyFill="1" applyBorder="1" applyAlignment="1">
      <alignment horizontal="center" vertical="center"/>
    </xf>
    <xf numFmtId="166" fontId="0" fillId="3" borderId="0" xfId="0" applyNumberFormat="1" applyFill="1" applyBorder="1" applyAlignment="1">
      <alignment horizontal="center" vertical="center"/>
    </xf>
    <xf numFmtId="166" fontId="18" fillId="3" borderId="0" xfId="0" applyNumberFormat="1" applyFont="1" applyFill="1" applyBorder="1" applyAlignment="1">
      <alignment horizontal="center" vertical="center"/>
    </xf>
    <xf numFmtId="167" fontId="16" fillId="2" borderId="16" xfId="8" applyNumberFormat="1" applyFont="1" applyFill="1" applyBorder="1" applyAlignment="1">
      <alignment horizontal="center"/>
    </xf>
    <xf numFmtId="167" fontId="16" fillId="3" borderId="16" xfId="8" applyNumberFormat="1" applyFont="1" applyFill="1" applyBorder="1" applyAlignment="1">
      <alignment horizontal="center"/>
    </xf>
    <xf numFmtId="167" fontId="36" fillId="3" borderId="16" xfId="8" applyNumberFormat="1" applyFont="1" applyFill="1" applyBorder="1" applyAlignment="1">
      <alignment horizontal="center"/>
    </xf>
    <xf numFmtId="170" fontId="33" fillId="2" borderId="0" xfId="0" applyNumberFormat="1" applyFont="1" applyFill="1" applyBorder="1" applyAlignment="1">
      <alignment horizontal="center" vertical="center"/>
    </xf>
    <xf numFmtId="170" fontId="33" fillId="3" borderId="0" xfId="0" applyNumberFormat="1" applyFont="1" applyFill="1" applyBorder="1" applyAlignment="1">
      <alignment horizontal="center" vertical="center"/>
    </xf>
    <xf numFmtId="170" fontId="88" fillId="3" borderId="0" xfId="0" applyNumberFormat="1" applyFont="1" applyFill="1" applyBorder="1" applyAlignment="1">
      <alignment horizontal="center" vertical="center"/>
    </xf>
    <xf numFmtId="176" fontId="33" fillId="2" borderId="0" xfId="0" applyNumberFormat="1" applyFont="1" applyFill="1" applyBorder="1" applyAlignment="1">
      <alignment horizontal="center" vertical="center"/>
    </xf>
    <xf numFmtId="176" fontId="33" fillId="3" borderId="0" xfId="0" applyNumberFormat="1" applyFont="1" applyFill="1" applyBorder="1" applyAlignment="1">
      <alignment horizontal="center" vertical="center"/>
    </xf>
    <xf numFmtId="176" fontId="88" fillId="3" borderId="0" xfId="0" applyNumberFormat="1" applyFont="1" applyFill="1" applyBorder="1" applyAlignment="1">
      <alignment horizontal="center" vertical="center"/>
    </xf>
    <xf numFmtId="0" fontId="18" fillId="3" borderId="14" xfId="20" applyNumberFormat="1" applyFont="1" applyFill="1" applyBorder="1" applyAlignment="1">
      <alignment horizontal="left" vertical="center"/>
    </xf>
    <xf numFmtId="170" fontId="33" fillId="2" borderId="14" xfId="0" applyNumberFormat="1" applyFont="1" applyFill="1" applyBorder="1" applyAlignment="1">
      <alignment horizontal="center" vertical="center"/>
    </xf>
    <xf numFmtId="170" fontId="33" fillId="3" borderId="14" xfId="0" applyNumberFormat="1" applyFont="1" applyFill="1" applyBorder="1" applyAlignment="1">
      <alignment horizontal="right" indent="2"/>
    </xf>
    <xf numFmtId="170" fontId="33" fillId="2" borderId="14" xfId="0" applyNumberFormat="1" applyFont="1" applyFill="1" applyBorder="1" applyAlignment="1">
      <alignment horizontal="right" indent="2"/>
    </xf>
    <xf numFmtId="170" fontId="88" fillId="3" borderId="14" xfId="0" applyNumberFormat="1" applyFont="1" applyFill="1" applyBorder="1" applyAlignment="1">
      <alignment horizontal="right" indent="2"/>
    </xf>
    <xf numFmtId="2" fontId="3" fillId="3" borderId="16" xfId="0" applyNumberFormat="1" applyFont="1" applyFill="1" applyBorder="1" applyAlignment="1">
      <alignment horizontal="left" indent="1"/>
    </xf>
    <xf numFmtId="177" fontId="21" fillId="2" borderId="16" xfId="19" quotePrefix="1" applyNumberFormat="1" applyFont="1" applyFill="1" applyBorder="1" applyAlignment="1">
      <alignment horizontal="center" vertical="center"/>
    </xf>
    <xf numFmtId="177" fontId="21" fillId="3" borderId="16" xfId="19" quotePrefix="1" applyNumberFormat="1" applyFont="1" applyFill="1" applyBorder="1" applyAlignment="1">
      <alignment horizontal="center" vertical="center"/>
    </xf>
    <xf numFmtId="177" fontId="18" fillId="3" borderId="16" xfId="19" quotePrefix="1" applyNumberFormat="1" applyFont="1" applyFill="1" applyBorder="1" applyAlignment="1">
      <alignment horizontal="center" vertical="center"/>
    </xf>
    <xf numFmtId="0" fontId="28" fillId="3" borderId="0" xfId="0" applyFont="1" applyFill="1" applyBorder="1"/>
    <xf numFmtId="166" fontId="37" fillId="3" borderId="0" xfId="8" applyNumberFormat="1" applyFont="1" applyFill="1" applyBorder="1"/>
    <xf numFmtId="166" fontId="20" fillId="3" borderId="0" xfId="8" applyNumberFormat="1" applyFont="1" applyFill="1" applyBorder="1" applyAlignment="1">
      <alignment horizontal="right" indent="2"/>
    </xf>
    <xf numFmtId="166" fontId="89" fillId="3" borderId="0" xfId="8" applyNumberFormat="1" applyFont="1" applyFill="1" applyBorder="1" applyAlignment="1">
      <alignment horizontal="right" indent="2"/>
    </xf>
    <xf numFmtId="0" fontId="20" fillId="3" borderId="0" xfId="0" applyFont="1" applyFill="1"/>
    <xf numFmtId="172" fontId="37" fillId="3" borderId="0" xfId="0" applyNumberFormat="1" applyFont="1" applyFill="1" applyBorder="1"/>
    <xf numFmtId="168" fontId="20" fillId="3" borderId="0" xfId="0" applyNumberFormat="1" applyFont="1" applyFill="1" applyBorder="1" applyAlignment="1">
      <alignment horizontal="right" indent="2"/>
    </xf>
    <xf numFmtId="168" fontId="89" fillId="3" borderId="0" xfId="0" applyNumberFormat="1" applyFont="1" applyFill="1" applyBorder="1" applyAlignment="1">
      <alignment horizontal="right" indent="2"/>
    </xf>
    <xf numFmtId="0" fontId="21" fillId="3" borderId="0" xfId="0" applyFont="1" applyFill="1" applyBorder="1"/>
    <xf numFmtId="0" fontId="59" fillId="3" borderId="0" xfId="0" applyFont="1" applyFill="1"/>
    <xf numFmtId="9" fontId="3" fillId="0" borderId="0" xfId="1" applyFont="1"/>
    <xf numFmtId="0" fontId="17" fillId="3" borderId="16" xfId="0" applyFont="1" applyFill="1" applyBorder="1" applyAlignment="1">
      <alignment horizontal="center" vertical="top" wrapText="1"/>
    </xf>
    <xf numFmtId="3" fontId="16" fillId="3" borderId="3" xfId="3" applyNumberFormat="1" applyFont="1" applyFill="1" applyBorder="1" applyAlignment="1" applyProtection="1">
      <alignment horizontal="right" vertical="center" indent="1"/>
    </xf>
    <xf numFmtId="0" fontId="37" fillId="3" borderId="3" xfId="0" applyFont="1" applyFill="1" applyBorder="1"/>
    <xf numFmtId="0" fontId="16" fillId="3" borderId="14" xfId="9" applyFont="1" applyFill="1" applyBorder="1" applyAlignment="1">
      <alignment horizontal="left" vertical="center" wrapText="1"/>
    </xf>
    <xf numFmtId="3" fontId="16" fillId="3" borderId="14" xfId="3" applyNumberFormat="1" applyFont="1" applyFill="1" applyBorder="1" applyAlignment="1" applyProtection="1">
      <alignment horizontal="right" vertical="center" indent="1"/>
    </xf>
    <xf numFmtId="0" fontId="2" fillId="2" borderId="0" xfId="2" applyFont="1" applyFill="1" applyBorder="1" applyAlignment="1">
      <alignment horizontal="left" vertical="center" wrapText="1"/>
    </xf>
    <xf numFmtId="0" fontId="81" fillId="3" borderId="0" xfId="4" applyFont="1" applyFill="1" applyAlignment="1"/>
    <xf numFmtId="0" fontId="37" fillId="3" borderId="0" xfId="0" applyFont="1" applyFill="1" applyAlignment="1">
      <alignment horizontal="justify"/>
    </xf>
    <xf numFmtId="0" fontId="16" fillId="3" borderId="3" xfId="9" applyFont="1" applyFill="1" applyBorder="1" applyAlignment="1">
      <alignment horizontal="left" vertical="center" wrapText="1"/>
    </xf>
    <xf numFmtId="0" fontId="17" fillId="0" borderId="14" xfId="0" applyFont="1" applyFill="1" applyBorder="1" applyAlignment="1">
      <alignment horizontal="center" vertical="center" wrapText="1"/>
    </xf>
    <xf numFmtId="2" fontId="17" fillId="0" borderId="14" xfId="0" applyNumberFormat="1" applyFont="1" applyFill="1" applyBorder="1" applyAlignment="1">
      <alignment horizontal="right" indent="1"/>
    </xf>
    <xf numFmtId="2" fontId="3" fillId="0" borderId="0" xfId="0" applyNumberFormat="1" applyFont="1" applyFill="1" applyBorder="1" applyAlignment="1">
      <alignment horizontal="right" indent="1"/>
    </xf>
    <xf numFmtId="2" fontId="17" fillId="0" borderId="0" xfId="0" applyNumberFormat="1" applyFont="1" applyFill="1" applyBorder="1" applyAlignment="1">
      <alignment horizontal="right" indent="1"/>
    </xf>
    <xf numFmtId="2" fontId="3" fillId="0" borderId="16" xfId="0" applyNumberFormat="1" applyFont="1" applyFill="1" applyBorder="1" applyAlignment="1">
      <alignment horizontal="right" indent="1"/>
    </xf>
    <xf numFmtId="173" fontId="17" fillId="0" borderId="14" xfId="0" applyNumberFormat="1" applyFont="1" applyFill="1" applyBorder="1" applyAlignment="1">
      <alignment horizontal="right" indent="1"/>
    </xf>
    <xf numFmtId="165" fontId="17" fillId="0" borderId="16" xfId="0" applyNumberFormat="1" applyFont="1" applyFill="1" applyBorder="1" applyAlignment="1">
      <alignment horizontal="right" indent="1"/>
    </xf>
    <xf numFmtId="2" fontId="3" fillId="0" borderId="14" xfId="0" applyNumberFormat="1" applyFont="1" applyFill="1" applyBorder="1" applyAlignment="1">
      <alignment horizontal="right" indent="1"/>
    </xf>
    <xf numFmtId="165" fontId="3" fillId="0" borderId="0" xfId="0" applyNumberFormat="1" applyFont="1" applyFill="1" applyBorder="1" applyAlignment="1">
      <alignment horizontal="right" indent="1"/>
    </xf>
    <xf numFmtId="165" fontId="21" fillId="0" borderId="16" xfId="0" applyNumberFormat="1" applyFont="1" applyFill="1" applyBorder="1" applyAlignment="1">
      <alignment horizontal="right" indent="1"/>
    </xf>
    <xf numFmtId="2" fontId="18" fillId="0" borderId="16" xfId="0" applyNumberFormat="1" applyFont="1" applyFill="1" applyBorder="1" applyAlignment="1">
      <alignment horizontal="right" vertical="center" indent="1"/>
    </xf>
    <xf numFmtId="2" fontId="21" fillId="0" borderId="14" xfId="0" applyNumberFormat="1" applyFont="1" applyFill="1" applyBorder="1" applyAlignment="1">
      <alignment horizontal="right" indent="1"/>
    </xf>
    <xf numFmtId="2" fontId="21" fillId="0" borderId="0" xfId="0" applyNumberFormat="1" applyFont="1" applyFill="1" applyBorder="1" applyAlignment="1">
      <alignment horizontal="right" indent="1"/>
    </xf>
    <xf numFmtId="165" fontId="3" fillId="0" borderId="16" xfId="0" applyNumberFormat="1" applyFont="1" applyFill="1" applyBorder="1" applyAlignment="1">
      <alignment horizontal="right" indent="1"/>
    </xf>
    <xf numFmtId="166" fontId="0" fillId="0" borderId="0" xfId="1" applyNumberFormat="1" applyFont="1"/>
    <xf numFmtId="2" fontId="16" fillId="0" borderId="0" xfId="0" applyNumberFormat="1" applyFont="1" applyFill="1" applyBorder="1" applyAlignment="1">
      <alignment horizontal="right" indent="1"/>
    </xf>
    <xf numFmtId="2" fontId="17" fillId="0" borderId="16" xfId="0" applyNumberFormat="1" applyFont="1" applyFill="1" applyBorder="1" applyAlignment="1">
      <alignment horizontal="right" indent="1"/>
    </xf>
    <xf numFmtId="2" fontId="21" fillId="2" borderId="16" xfId="0" applyNumberFormat="1" applyFont="1" applyFill="1" applyBorder="1" applyAlignment="1">
      <alignment horizontal="right" indent="1"/>
    </xf>
    <xf numFmtId="0" fontId="18" fillId="0" borderId="14" xfId="0" applyFont="1" applyFill="1" applyBorder="1" applyAlignment="1">
      <alignment horizontal="center" vertical="center" wrapText="1"/>
    </xf>
    <xf numFmtId="2" fontId="18" fillId="0" borderId="14" xfId="0" applyNumberFormat="1" applyFont="1" applyFill="1" applyBorder="1" applyAlignment="1">
      <alignment horizontal="right" indent="1"/>
    </xf>
    <xf numFmtId="2" fontId="18" fillId="0" borderId="0" xfId="0" applyNumberFormat="1" applyFont="1" applyFill="1" applyBorder="1" applyAlignment="1">
      <alignment horizontal="right" indent="1"/>
    </xf>
    <xf numFmtId="2" fontId="3" fillId="0" borderId="0" xfId="0" applyNumberFormat="1" applyFont="1" applyFill="1" applyBorder="1" applyAlignment="1">
      <alignment horizontal="right" vertical="center" indent="1"/>
    </xf>
    <xf numFmtId="2" fontId="18" fillId="0" borderId="16" xfId="0" applyNumberFormat="1" applyFont="1" applyFill="1" applyBorder="1" applyAlignment="1">
      <alignment horizontal="right" indent="1"/>
    </xf>
    <xf numFmtId="165" fontId="18" fillId="0" borderId="16" xfId="0" applyNumberFormat="1" applyFont="1" applyFill="1" applyBorder="1" applyAlignment="1">
      <alignment horizontal="right" indent="1"/>
    </xf>
    <xf numFmtId="165" fontId="17" fillId="0" borderId="0" xfId="0" applyNumberFormat="1" applyFont="1" applyFill="1" applyBorder="1" applyAlignment="1">
      <alignment horizontal="right" indent="1"/>
    </xf>
    <xf numFmtId="165" fontId="21" fillId="0" borderId="0" xfId="0" applyNumberFormat="1" applyFont="1" applyFill="1" applyBorder="1" applyAlignment="1">
      <alignment horizontal="right" indent="1"/>
    </xf>
    <xf numFmtId="2" fontId="18" fillId="0" borderId="0" xfId="0" applyNumberFormat="1" applyFont="1" applyFill="1" applyBorder="1" applyAlignment="1">
      <alignment horizontal="right" vertical="center" indent="1"/>
    </xf>
    <xf numFmtId="2" fontId="3" fillId="0" borderId="0" xfId="0" applyNumberFormat="1" applyFont="1" applyFill="1" applyBorder="1"/>
    <xf numFmtId="0" fontId="17" fillId="0" borderId="15" xfId="0" applyFont="1" applyFill="1" applyBorder="1" applyAlignment="1">
      <alignment horizontal="center" vertical="center" wrapText="1"/>
    </xf>
    <xf numFmtId="166" fontId="3" fillId="0" borderId="0" xfId="8" applyNumberFormat="1" applyFont="1" applyFill="1" applyBorder="1" applyAlignment="1">
      <alignment horizontal="right" indent="1"/>
    </xf>
    <xf numFmtId="168" fontId="21" fillId="0" borderId="16" xfId="0" applyNumberFormat="1" applyFont="1" applyFill="1" applyBorder="1" applyAlignment="1">
      <alignment horizontal="right" indent="1"/>
    </xf>
    <xf numFmtId="0" fontId="33" fillId="0" borderId="0" xfId="1" applyNumberFormat="1" applyFont="1"/>
    <xf numFmtId="3" fontId="18" fillId="3" borderId="3" xfId="3" applyFont="1" applyFill="1" applyBorder="1" applyAlignment="1" applyProtection="1">
      <alignment horizontal="right" vertical="center" indent="1"/>
    </xf>
    <xf numFmtId="3" fontId="18" fillId="2" borderId="3" xfId="3" applyFont="1" applyFill="1" applyBorder="1" applyAlignment="1" applyProtection="1">
      <alignment horizontal="right" vertical="center" indent="1"/>
    </xf>
    <xf numFmtId="3" fontId="36" fillId="2" borderId="3" xfId="3" applyFont="1" applyFill="1" applyBorder="1" applyAlignment="1" applyProtection="1">
      <alignment horizontal="right" vertical="center" indent="1"/>
    </xf>
    <xf numFmtId="0" fontId="37" fillId="3" borderId="0" xfId="0" applyFont="1" applyFill="1" applyBorder="1" applyAlignment="1">
      <alignment horizontal="left" vertical="top" wrapText="1" indent="3"/>
    </xf>
    <xf numFmtId="166" fontId="3" fillId="3" borderId="3" xfId="3" applyNumberFormat="1" applyFont="1" applyFill="1" applyBorder="1" applyAlignment="1" applyProtection="1">
      <alignment vertical="center"/>
    </xf>
    <xf numFmtId="166" fontId="21" fillId="3" borderId="21" xfId="1" applyNumberFormat="1" applyFont="1" applyFill="1" applyBorder="1" applyAlignment="1">
      <alignment vertical="top" wrapText="1"/>
    </xf>
    <xf numFmtId="0" fontId="21" fillId="3" borderId="22" xfId="0" applyFont="1" applyFill="1" applyBorder="1" applyAlignment="1">
      <alignment horizontal="left" vertical="top" wrapText="1"/>
    </xf>
    <xf numFmtId="166" fontId="21" fillId="3" borderId="22" xfId="1" applyNumberFormat="1" applyFont="1" applyFill="1" applyBorder="1" applyAlignment="1">
      <alignment vertical="top" wrapText="1"/>
    </xf>
    <xf numFmtId="171" fontId="21" fillId="3" borderId="36" xfId="0" applyNumberFormat="1" applyFont="1" applyFill="1" applyBorder="1" applyAlignment="1">
      <alignment vertical="top" wrapText="1"/>
    </xf>
    <xf numFmtId="3" fontId="18" fillId="0" borderId="0" xfId="9" applyNumberFormat="1" applyFont="1" applyFill="1" applyAlignment="1">
      <alignment vertical="center"/>
    </xf>
    <xf numFmtId="0" fontId="37" fillId="3" borderId="0" xfId="0" applyFont="1" applyFill="1" applyAlignment="1"/>
    <xf numFmtId="0" fontId="91" fillId="3" borderId="0" xfId="0" applyFont="1" applyFill="1" applyAlignment="1">
      <alignment horizontal="left" wrapText="1"/>
    </xf>
    <xf numFmtId="3" fontId="59" fillId="3" borderId="0" xfId="9" applyNumberFormat="1" applyFont="1" applyFill="1" applyBorder="1" applyAlignment="1" applyProtection="1">
      <alignment horizontal="left" vertical="center" wrapText="1"/>
    </xf>
    <xf numFmtId="3" fontId="3" fillId="0" borderId="0" xfId="3" applyNumberFormat="1" applyFont="1" applyFill="1" applyBorder="1" applyAlignment="1" applyProtection="1">
      <alignment horizontal="right" vertical="center" indent="1"/>
    </xf>
    <xf numFmtId="0" fontId="7" fillId="0" borderId="0" xfId="10" applyFont="1" applyFill="1" applyAlignment="1">
      <alignment vertical="center" wrapText="1"/>
    </xf>
    <xf numFmtId="2" fontId="18" fillId="0" borderId="0" xfId="4" applyNumberFormat="1" applyFont="1"/>
    <xf numFmtId="0" fontId="3" fillId="0" borderId="14" xfId="11" applyFont="1" applyBorder="1" applyAlignment="1">
      <alignment horizontal="left" vertical="center" wrapText="1"/>
    </xf>
    <xf numFmtId="0" fontId="22" fillId="3" borderId="0" xfId="4" applyFont="1" applyFill="1" applyAlignment="1"/>
    <xf numFmtId="0" fontId="22" fillId="3" borderId="0" xfId="4" applyFont="1" applyFill="1" applyAlignment="1"/>
    <xf numFmtId="0" fontId="3" fillId="3" borderId="0" xfId="0" applyFont="1" applyFill="1" applyBorder="1" applyAlignment="1">
      <alignment horizontal="left" vertical="center" wrapText="1"/>
    </xf>
    <xf numFmtId="0" fontId="22" fillId="3" borderId="77" xfId="5" applyFont="1" applyFill="1" applyBorder="1"/>
    <xf numFmtId="0" fontId="3" fillId="3" borderId="78" xfId="4" applyFont="1" applyFill="1" applyBorder="1"/>
    <xf numFmtId="0" fontId="0" fillId="0" borderId="78" xfId="0" applyBorder="1"/>
    <xf numFmtId="0" fontId="0" fillId="0" borderId="79" xfId="0" applyBorder="1"/>
    <xf numFmtId="0" fontId="3" fillId="3" borderId="79" xfId="4" applyFont="1" applyFill="1" applyBorder="1"/>
    <xf numFmtId="0" fontId="22" fillId="3" borderId="0" xfId="5" applyFont="1" applyFill="1" applyBorder="1" applyAlignment="1">
      <alignment horizontal="left"/>
    </xf>
    <xf numFmtId="0" fontId="22" fillId="3" borderId="0" xfId="4" applyFont="1" applyFill="1" applyAlignment="1">
      <alignment horizontal="left"/>
    </xf>
    <xf numFmtId="0" fontId="28" fillId="0" borderId="0" xfId="0" applyFont="1" applyFill="1" applyBorder="1" applyAlignment="1">
      <alignment horizontal="left" vertical="top"/>
    </xf>
    <xf numFmtId="0" fontId="26" fillId="0" borderId="0" xfId="0" applyFont="1" applyFill="1" applyBorder="1" applyAlignment="1">
      <alignment horizontal="left" vertical="top"/>
    </xf>
    <xf numFmtId="167" fontId="26" fillId="0" borderId="0" xfId="1" applyNumberFormat="1" applyFont="1" applyFill="1" applyBorder="1" applyAlignment="1">
      <alignment horizontal="right" indent="1"/>
    </xf>
    <xf numFmtId="169" fontId="54" fillId="0" borderId="16" xfId="0" applyNumberFormat="1" applyFont="1" applyFill="1" applyBorder="1" applyAlignment="1">
      <alignment horizontal="right" indent="1"/>
    </xf>
    <xf numFmtId="0" fontId="28" fillId="3" borderId="3" xfId="0" applyFont="1" applyFill="1" applyBorder="1" applyAlignment="1">
      <alignment horizontal="center" wrapText="1"/>
    </xf>
    <xf numFmtId="0" fontId="33" fillId="0" borderId="80" xfId="0" applyFont="1" applyBorder="1" applyAlignment="1">
      <alignment horizontal="center" vertical="top" wrapText="1"/>
    </xf>
    <xf numFmtId="0" fontId="54" fillId="0" borderId="0" xfId="0" applyFont="1"/>
    <xf numFmtId="170" fontId="17" fillId="2" borderId="14" xfId="0" applyNumberFormat="1" applyFont="1" applyFill="1" applyBorder="1" applyAlignment="1">
      <alignment horizontal="right" indent="1"/>
    </xf>
    <xf numFmtId="170" fontId="3" fillId="2" borderId="0" xfId="0" applyNumberFormat="1" applyFont="1" applyFill="1" applyBorder="1" applyAlignment="1">
      <alignment horizontal="right" indent="1"/>
    </xf>
    <xf numFmtId="170" fontId="17" fillId="2" borderId="0" xfId="0" applyNumberFormat="1" applyFont="1" applyFill="1" applyBorder="1" applyAlignment="1">
      <alignment horizontal="right" indent="1"/>
    </xf>
    <xf numFmtId="170" fontId="16" fillId="2" borderId="0" xfId="0" applyNumberFormat="1" applyFont="1" applyFill="1" applyBorder="1" applyAlignment="1">
      <alignment horizontal="right" indent="1"/>
    </xf>
    <xf numFmtId="170" fontId="3" fillId="2" borderId="16" xfId="0" applyNumberFormat="1" applyFont="1" applyFill="1" applyBorder="1" applyAlignment="1">
      <alignment horizontal="right" indent="1"/>
    </xf>
    <xf numFmtId="170" fontId="17" fillId="2" borderId="16" xfId="0" applyNumberFormat="1" applyFont="1" applyFill="1" applyBorder="1" applyAlignment="1">
      <alignment horizontal="right" indent="1"/>
    </xf>
    <xf numFmtId="170" fontId="3" fillId="2" borderId="14" xfId="0" applyNumberFormat="1" applyFont="1" applyFill="1" applyBorder="1" applyAlignment="1">
      <alignment horizontal="right" indent="1"/>
    </xf>
    <xf numFmtId="170" fontId="21" fillId="2" borderId="16" xfId="0" applyNumberFormat="1" applyFont="1" applyFill="1" applyBorder="1" applyAlignment="1">
      <alignment horizontal="right" indent="1"/>
    </xf>
    <xf numFmtId="170" fontId="18" fillId="2" borderId="16" xfId="0" applyNumberFormat="1" applyFont="1" applyFill="1" applyBorder="1" applyAlignment="1">
      <alignment horizontal="right" vertical="center" indent="1"/>
    </xf>
    <xf numFmtId="170" fontId="3" fillId="2" borderId="14" xfId="0" applyNumberFormat="1" applyFont="1" applyFill="1" applyBorder="1"/>
    <xf numFmtId="170" fontId="3" fillId="2" borderId="0" xfId="8" applyNumberFormat="1" applyFont="1" applyFill="1" applyBorder="1" applyAlignment="1">
      <alignment horizontal="right" indent="1"/>
    </xf>
    <xf numFmtId="170" fontId="18" fillId="2" borderId="16" xfId="0" applyNumberFormat="1" applyFont="1" applyFill="1" applyBorder="1" applyAlignment="1">
      <alignment horizontal="right" indent="1"/>
    </xf>
    <xf numFmtId="0" fontId="57" fillId="0" borderId="0" xfId="0" applyFont="1"/>
    <xf numFmtId="178" fontId="0" fillId="3" borderId="16" xfId="0" applyNumberFormat="1" applyFill="1" applyBorder="1" applyAlignment="1">
      <alignment horizontal="right" indent="1"/>
    </xf>
    <xf numFmtId="0" fontId="28" fillId="3" borderId="15" xfId="0" applyFont="1" applyFill="1" applyBorder="1" applyAlignment="1">
      <alignment horizontal="center" vertical="top" wrapText="1"/>
    </xf>
    <xf numFmtId="167" fontId="26" fillId="3" borderId="0" xfId="1" applyNumberFormat="1" applyFont="1" applyFill="1" applyBorder="1" applyAlignment="1">
      <alignment horizontal="right" indent="1"/>
    </xf>
    <xf numFmtId="169" fontId="54" fillId="3" borderId="16" xfId="0" applyNumberFormat="1" applyFont="1" applyFill="1" applyBorder="1" applyAlignment="1">
      <alignment horizontal="right" indent="1"/>
    </xf>
    <xf numFmtId="0" fontId="28" fillId="3" borderId="14" xfId="11" applyNumberFormat="1" applyFont="1" applyFill="1" applyBorder="1" applyAlignment="1">
      <alignment horizontal="left" vertical="top"/>
    </xf>
    <xf numFmtId="0" fontId="28" fillId="3" borderId="16" xfId="11" applyNumberFormat="1" applyFont="1" applyFill="1" applyBorder="1" applyAlignment="1">
      <alignment horizontal="left" vertical="top"/>
    </xf>
    <xf numFmtId="0" fontId="30" fillId="3" borderId="0" xfId="12" applyFont="1" applyFill="1" applyBorder="1"/>
    <xf numFmtId="1" fontId="30" fillId="3" borderId="0" xfId="11" quotePrefix="1" applyNumberFormat="1" applyFont="1" applyFill="1" applyBorder="1" applyAlignment="1">
      <alignment horizontal="right" indent="1"/>
    </xf>
    <xf numFmtId="170" fontId="30" fillId="3" borderId="0" xfId="15" applyNumberFormat="1" applyFont="1" applyFill="1" applyBorder="1" applyAlignment="1">
      <alignment horizontal="right" indent="1"/>
    </xf>
    <xf numFmtId="170" fontId="30" fillId="3" borderId="0" xfId="15" quotePrefix="1" applyNumberFormat="1" applyFont="1" applyFill="1" applyBorder="1" applyAlignment="1">
      <alignment horizontal="right" indent="1"/>
    </xf>
    <xf numFmtId="0" fontId="46" fillId="3" borderId="16" xfId="12" applyFont="1" applyFill="1" applyBorder="1"/>
    <xf numFmtId="1" fontId="46" fillId="3" borderId="16" xfId="11" quotePrefix="1" applyNumberFormat="1" applyFont="1" applyFill="1" applyBorder="1" applyAlignment="1">
      <alignment horizontal="right" indent="1"/>
    </xf>
    <xf numFmtId="170" fontId="46" fillId="3" borderId="16" xfId="15" quotePrefix="1" applyNumberFormat="1" applyFont="1" applyFill="1" applyBorder="1" applyAlignment="1">
      <alignment horizontal="right" indent="1"/>
    </xf>
    <xf numFmtId="1" fontId="3" fillId="3" borderId="0" xfId="11" applyNumberFormat="1" applyFont="1" applyFill="1" applyBorder="1" applyAlignment="1">
      <alignment horizontal="right" indent="1"/>
    </xf>
    <xf numFmtId="0" fontId="30" fillId="3" borderId="16" xfId="12" applyFont="1" applyFill="1" applyBorder="1"/>
    <xf numFmtId="1" fontId="30" fillId="3" borderId="16" xfId="11" quotePrefix="1" applyNumberFormat="1" applyFont="1" applyFill="1" applyBorder="1" applyAlignment="1">
      <alignment horizontal="right" indent="1"/>
    </xf>
    <xf numFmtId="170" fontId="30" fillId="3" borderId="16" xfId="15" quotePrefix="1" applyNumberFormat="1" applyFont="1" applyFill="1" applyBorder="1" applyAlignment="1">
      <alignment horizontal="right" indent="1"/>
    </xf>
    <xf numFmtId="3" fontId="34" fillId="3" borderId="0" xfId="11" quotePrefix="1" applyNumberFormat="1" applyFont="1" applyFill="1" applyBorder="1"/>
    <xf numFmtId="166" fontId="34" fillId="3" borderId="0" xfId="12" applyNumberFormat="1" applyFont="1" applyFill="1" applyBorder="1"/>
    <xf numFmtId="0" fontId="46" fillId="3" borderId="14" xfId="12" applyFont="1" applyFill="1" applyBorder="1" applyAlignment="1">
      <alignment horizontal="center"/>
    </xf>
    <xf numFmtId="0" fontId="30" fillId="3" borderId="0" xfId="12" applyFont="1" applyFill="1" applyBorder="1" applyAlignment="1">
      <alignment horizontal="left" indent="1"/>
    </xf>
    <xf numFmtId="3" fontId="30" fillId="3" borderId="0" xfId="12" applyNumberFormat="1" applyFont="1" applyFill="1" applyBorder="1" applyAlignment="1">
      <alignment horizontal="right" indent="1"/>
    </xf>
    <xf numFmtId="0" fontId="3" fillId="3" borderId="3" xfId="12" applyFont="1" applyFill="1" applyBorder="1" applyAlignment="1">
      <alignment horizontal="left" indent="1"/>
    </xf>
    <xf numFmtId="3" fontId="30" fillId="3" borderId="3" xfId="12" applyNumberFormat="1" applyFont="1" applyFill="1" applyBorder="1" applyAlignment="1">
      <alignment horizontal="right" indent="1"/>
    </xf>
    <xf numFmtId="170" fontId="30" fillId="3" borderId="3" xfId="15" applyNumberFormat="1" applyFont="1" applyFill="1" applyBorder="1" applyAlignment="1">
      <alignment horizontal="right" indent="1"/>
    </xf>
    <xf numFmtId="0" fontId="18" fillId="3" borderId="14" xfId="12" applyFont="1" applyFill="1" applyBorder="1"/>
    <xf numFmtId="3" fontId="46" fillId="3" borderId="14" xfId="12" applyNumberFormat="1" applyFont="1" applyFill="1" applyBorder="1" applyAlignment="1">
      <alignment horizontal="right" indent="1"/>
    </xf>
    <xf numFmtId="170" fontId="46" fillId="3" borderId="14" xfId="15" applyNumberFormat="1" applyFont="1" applyFill="1" applyBorder="1" applyAlignment="1">
      <alignment horizontal="right" indent="1"/>
    </xf>
    <xf numFmtId="0" fontId="30" fillId="3" borderId="16" xfId="12" applyFont="1" applyFill="1" applyBorder="1" applyAlignment="1">
      <alignment horizontal="left" indent="1"/>
    </xf>
    <xf numFmtId="3" fontId="30" fillId="3" borderId="16" xfId="12" applyNumberFormat="1" applyFont="1" applyFill="1" applyBorder="1" applyAlignment="1">
      <alignment horizontal="right" indent="1"/>
    </xf>
    <xf numFmtId="170" fontId="30" fillId="3" borderId="16" xfId="15" applyNumberFormat="1" applyFont="1" applyFill="1" applyBorder="1" applyAlignment="1">
      <alignment horizontal="right" indent="1"/>
    </xf>
    <xf numFmtId="0" fontId="18" fillId="3" borderId="3" xfId="12" applyFont="1" applyFill="1" applyBorder="1" applyAlignment="1"/>
    <xf numFmtId="0" fontId="18" fillId="3" borderId="0" xfId="4" applyFont="1" applyFill="1" applyAlignment="1">
      <alignment wrapText="1"/>
    </xf>
    <xf numFmtId="0" fontId="3" fillId="3" borderId="0" xfId="4" applyFont="1" applyFill="1" applyAlignment="1">
      <alignment horizontal="left" indent="1"/>
    </xf>
    <xf numFmtId="0" fontId="18" fillId="3" borderId="3" xfId="12" applyFont="1" applyFill="1" applyBorder="1"/>
    <xf numFmtId="3" fontId="46" fillId="3" borderId="3" xfId="12" applyNumberFormat="1" applyFont="1" applyFill="1" applyBorder="1" applyAlignment="1">
      <alignment horizontal="right" indent="1"/>
    </xf>
    <xf numFmtId="170" fontId="46" fillId="3" borderId="3" xfId="15" applyNumberFormat="1" applyFont="1" applyFill="1" applyBorder="1" applyAlignment="1">
      <alignment horizontal="right" indent="1"/>
    </xf>
    <xf numFmtId="167" fontId="26" fillId="3" borderId="0" xfId="8" applyNumberFormat="1" applyFont="1" applyFill="1" applyBorder="1" applyAlignment="1">
      <alignment horizontal="right" indent="1"/>
    </xf>
    <xf numFmtId="169" fontId="26" fillId="3" borderId="16" xfId="0" applyNumberFormat="1" applyFont="1" applyFill="1" applyBorder="1" applyAlignment="1">
      <alignment horizontal="right" indent="1"/>
    </xf>
    <xf numFmtId="173" fontId="17" fillId="2" borderId="14" xfId="0" applyNumberFormat="1" applyFont="1" applyFill="1" applyBorder="1" applyAlignment="1">
      <alignment horizontal="right" indent="1"/>
    </xf>
    <xf numFmtId="0" fontId="22" fillId="3" borderId="0" xfId="4" applyFont="1" applyFill="1" applyBorder="1" applyAlignment="1">
      <alignment horizontal="left" vertical="top"/>
    </xf>
    <xf numFmtId="0" fontId="22" fillId="3" borderId="0" xfId="2" applyFont="1" applyFill="1" applyAlignment="1">
      <alignment horizontal="left" vertical="top" wrapText="1"/>
    </xf>
    <xf numFmtId="0" fontId="22" fillId="3" borderId="0" xfId="2" applyFont="1" applyFill="1" applyAlignment="1">
      <alignment horizontal="left" vertical="top"/>
    </xf>
    <xf numFmtId="3" fontId="15" fillId="0" borderId="0" xfId="3" applyFont="1" applyBorder="1" applyAlignment="1">
      <alignment horizontal="left" vertical="top" wrapText="1"/>
    </xf>
    <xf numFmtId="0" fontId="22" fillId="3" borderId="0" xfId="4" applyFont="1" applyFill="1" applyAlignment="1">
      <alignment horizontal="left" wrapText="1"/>
    </xf>
    <xf numFmtId="0" fontId="22" fillId="3" borderId="14" xfId="4" applyFont="1" applyFill="1" applyBorder="1" applyAlignment="1">
      <alignment horizontal="left"/>
    </xf>
    <xf numFmtId="0" fontId="22" fillId="3" borderId="14" xfId="4" applyFont="1" applyFill="1" applyBorder="1" applyAlignment="1">
      <alignment horizontal="left" wrapText="1"/>
    </xf>
    <xf numFmtId="0" fontId="2" fillId="2" borderId="0" xfId="2" applyFont="1" applyFill="1" applyBorder="1" applyAlignment="1">
      <alignment horizontal="left" vertical="center" wrapText="1"/>
    </xf>
    <xf numFmtId="0" fontId="16" fillId="3" borderId="14" xfId="4" applyFont="1" applyFill="1" applyBorder="1" applyAlignment="1">
      <alignment horizontal="center"/>
    </xf>
    <xf numFmtId="0" fontId="22" fillId="3" borderId="0" xfId="4" applyFont="1" applyFill="1" applyBorder="1" applyAlignment="1">
      <alignment horizontal="left" vertical="top" wrapText="1"/>
    </xf>
    <xf numFmtId="0" fontId="22" fillId="3" borderId="76" xfId="4" applyFont="1" applyFill="1" applyBorder="1" applyAlignment="1">
      <alignment horizontal="left" vertical="top" wrapText="1"/>
    </xf>
    <xf numFmtId="0" fontId="22" fillId="3" borderId="14" xfId="0" applyFont="1" applyFill="1" applyBorder="1" applyAlignment="1">
      <alignment horizontal="left" vertical="top" wrapText="1"/>
    </xf>
    <xf numFmtId="0" fontId="22" fillId="3" borderId="0" xfId="4" applyFont="1" applyFill="1" applyBorder="1" applyAlignment="1">
      <alignment horizontal="left" wrapText="1"/>
    </xf>
    <xf numFmtId="0" fontId="22" fillId="3" borderId="0" xfId="4" applyFont="1" applyFill="1" applyBorder="1" applyAlignment="1">
      <alignment horizontal="left"/>
    </xf>
    <xf numFmtId="0" fontId="22" fillId="3" borderId="0" xfId="4" applyFont="1" applyFill="1" applyAlignment="1">
      <alignment horizontal="left" vertical="center" wrapText="1"/>
    </xf>
    <xf numFmtId="0" fontId="3" fillId="0" borderId="14" xfId="11" applyFont="1" applyBorder="1" applyAlignment="1">
      <alignment horizontal="center" vertical="center"/>
    </xf>
    <xf numFmtId="0" fontId="3" fillId="0" borderId="16" xfId="11" applyFont="1" applyBorder="1" applyAlignment="1">
      <alignment horizontal="center" vertical="center"/>
    </xf>
    <xf numFmtId="0" fontId="3" fillId="0" borderId="14" xfId="11" applyFont="1" applyBorder="1" applyAlignment="1">
      <alignment horizontal="left" vertical="center" wrapText="1"/>
    </xf>
    <xf numFmtId="0" fontId="3" fillId="0" borderId="16" xfId="11" applyFont="1" applyBorder="1" applyAlignment="1">
      <alignment horizontal="left" vertical="center" wrapText="1"/>
    </xf>
    <xf numFmtId="0" fontId="47" fillId="3" borderId="14" xfId="11" applyFont="1" applyFill="1" applyBorder="1" applyAlignment="1">
      <alignment wrapText="1"/>
    </xf>
    <xf numFmtId="0" fontId="22" fillId="3" borderId="0" xfId="5" applyFont="1" applyFill="1" applyBorder="1" applyAlignment="1">
      <alignment horizontal="left"/>
    </xf>
    <xf numFmtId="0" fontId="22" fillId="3" borderId="0" xfId="4" applyFont="1" applyFill="1" applyAlignment="1">
      <alignment horizontal="left" vertical="top" wrapText="1"/>
    </xf>
    <xf numFmtId="0" fontId="22" fillId="3" borderId="14" xfId="4" applyFont="1" applyFill="1" applyBorder="1" applyAlignment="1">
      <alignment horizontal="left" vertical="top" wrapText="1"/>
    </xf>
    <xf numFmtId="0" fontId="22" fillId="3" borderId="0" xfId="2" applyFont="1" applyFill="1" applyAlignment="1">
      <alignment horizontal="left" wrapText="1"/>
    </xf>
    <xf numFmtId="0" fontId="22" fillId="3" borderId="0" xfId="4" applyFont="1" applyFill="1" applyAlignment="1">
      <alignment wrapText="1"/>
    </xf>
    <xf numFmtId="0" fontId="22" fillId="3" borderId="0" xfId="5" applyFont="1" applyFill="1" applyBorder="1" applyAlignment="1">
      <alignment wrapText="1"/>
    </xf>
    <xf numFmtId="0" fontId="22" fillId="3" borderId="0" xfId="2" applyFont="1" applyFill="1" applyAlignment="1">
      <alignment wrapText="1"/>
    </xf>
    <xf numFmtId="0" fontId="22" fillId="3" borderId="0" xfId="7" applyFont="1" applyFill="1" applyAlignment="1">
      <alignment horizontal="left" wrapText="1"/>
    </xf>
    <xf numFmtId="0" fontId="22" fillId="3" borderId="0" xfId="4" applyFont="1" applyFill="1" applyAlignment="1"/>
    <xf numFmtId="0" fontId="82" fillId="0" borderId="0" xfId="0" applyFont="1" applyAlignment="1">
      <alignment horizontal="left" wrapText="1"/>
    </xf>
    <xf numFmtId="0" fontId="81" fillId="3" borderId="0" xfId="4" applyFont="1" applyFill="1" applyAlignment="1"/>
    <xf numFmtId="0" fontId="7" fillId="3" borderId="0" xfId="4" applyFont="1" applyFill="1" applyBorder="1" applyAlignment="1">
      <alignment horizontal="left" vertical="center" wrapText="1"/>
    </xf>
    <xf numFmtId="0" fontId="71" fillId="0" borderId="2" xfId="0" applyFont="1" applyBorder="1" applyAlignment="1">
      <alignment horizontal="center"/>
    </xf>
    <xf numFmtId="0" fontId="71" fillId="0" borderId="3" xfId="0" applyFont="1" applyBorder="1" applyAlignment="1">
      <alignment horizontal="center"/>
    </xf>
    <xf numFmtId="0" fontId="71" fillId="0" borderId="71" xfId="0" applyFont="1" applyBorder="1" applyAlignment="1">
      <alignment horizontal="center"/>
    </xf>
    <xf numFmtId="0" fontId="71" fillId="3" borderId="2" xfId="0" applyFont="1" applyFill="1" applyBorder="1" applyAlignment="1">
      <alignment horizontal="center"/>
    </xf>
    <xf numFmtId="0" fontId="71" fillId="3" borderId="3" xfId="0" applyFont="1" applyFill="1" applyBorder="1" applyAlignment="1">
      <alignment horizontal="center"/>
    </xf>
    <xf numFmtId="0" fontId="71" fillId="3" borderId="71" xfId="0" applyFont="1" applyFill="1" applyBorder="1" applyAlignment="1">
      <alignment horizontal="center"/>
    </xf>
    <xf numFmtId="0" fontId="78" fillId="3" borderId="2" xfId="0" applyFont="1" applyFill="1" applyBorder="1" applyAlignment="1">
      <alignment horizontal="center"/>
    </xf>
    <xf numFmtId="0" fontId="78" fillId="3" borderId="3" xfId="0" applyFont="1" applyFill="1" applyBorder="1" applyAlignment="1">
      <alignment horizontal="center"/>
    </xf>
    <xf numFmtId="0" fontId="78" fillId="3" borderId="71" xfId="0" applyFont="1" applyFill="1" applyBorder="1" applyAlignment="1">
      <alignment horizontal="center"/>
    </xf>
    <xf numFmtId="3" fontId="37" fillId="0" borderId="0" xfId="0" applyNumberFormat="1" applyFont="1" applyAlignment="1">
      <alignment horizontal="left" wrapText="1"/>
    </xf>
    <xf numFmtId="0" fontId="2" fillId="2" borderId="0" xfId="2" applyFont="1" applyFill="1" applyBorder="1" applyAlignment="1">
      <alignment horizontal="center" vertical="center"/>
    </xf>
    <xf numFmtId="0" fontId="36" fillId="3" borderId="3" xfId="10" applyFont="1" applyFill="1" applyBorder="1" applyAlignment="1">
      <alignment horizontal="center" vertical="center" wrapText="1"/>
    </xf>
    <xf numFmtId="0" fontId="22" fillId="0" borderId="0" xfId="9" applyFont="1" applyFill="1" applyBorder="1" applyAlignment="1" applyProtection="1">
      <alignment horizontal="left" vertical="center" wrapText="1"/>
    </xf>
    <xf numFmtId="3" fontId="22" fillId="0" borderId="0" xfId="9" applyNumberFormat="1" applyFont="1" applyFill="1" applyBorder="1" applyAlignment="1" applyProtection="1">
      <alignment horizontal="left" vertical="center" wrapText="1"/>
    </xf>
    <xf numFmtId="0" fontId="2" fillId="2" borderId="0" xfId="2" applyFont="1" applyFill="1" applyBorder="1" applyAlignment="1">
      <alignment horizontal="center" vertical="center" wrapText="1"/>
    </xf>
    <xf numFmtId="0" fontId="37" fillId="3" borderId="0" xfId="0" applyFont="1" applyFill="1" applyAlignment="1">
      <alignment horizontal="justify"/>
    </xf>
    <xf numFmtId="0" fontId="22" fillId="3" borderId="0" xfId="10" applyFont="1" applyFill="1" applyAlignment="1">
      <alignment vertical="center" wrapText="1"/>
    </xf>
    <xf numFmtId="0" fontId="61" fillId="5" borderId="35" xfId="0" applyFont="1" applyFill="1" applyBorder="1" applyAlignment="1">
      <alignment horizontal="center" vertical="center"/>
    </xf>
    <xf numFmtId="0" fontId="61" fillId="5" borderId="36" xfId="0" applyFont="1" applyFill="1" applyBorder="1" applyAlignment="1">
      <alignment horizontal="center" vertical="center"/>
    </xf>
    <xf numFmtId="0" fontId="61" fillId="5" borderId="37" xfId="0" applyFont="1" applyFill="1" applyBorder="1" applyAlignment="1">
      <alignment horizontal="center" vertical="center"/>
    </xf>
    <xf numFmtId="0" fontId="62" fillId="3" borderId="38" xfId="0" applyFont="1" applyFill="1" applyBorder="1" applyAlignment="1">
      <alignment horizontal="center" vertical="center"/>
    </xf>
    <xf numFmtId="0" fontId="62" fillId="3" borderId="39" xfId="0" applyFont="1" applyFill="1" applyBorder="1" applyAlignment="1">
      <alignment horizontal="center" vertical="center"/>
    </xf>
    <xf numFmtId="0" fontId="62" fillId="3" borderId="40" xfId="0" applyFont="1" applyFill="1" applyBorder="1" applyAlignment="1">
      <alignment horizontal="center" vertical="center"/>
    </xf>
    <xf numFmtId="0" fontId="63" fillId="0" borderId="35" xfId="0" applyFont="1" applyFill="1" applyBorder="1" applyAlignment="1">
      <alignment horizontal="center" vertical="center"/>
    </xf>
    <xf numFmtId="0" fontId="63" fillId="0" borderId="37" xfId="0" applyFont="1" applyFill="1" applyBorder="1" applyAlignment="1">
      <alignment horizontal="center" vertical="center"/>
    </xf>
    <xf numFmtId="0" fontId="64" fillId="0" borderId="35" xfId="0" applyFont="1" applyBorder="1" applyAlignment="1">
      <alignment horizontal="center" vertical="center"/>
    </xf>
    <xf numFmtId="0" fontId="64" fillId="0" borderId="37" xfId="0" applyFont="1" applyBorder="1" applyAlignment="1">
      <alignment horizontal="center" vertical="center"/>
    </xf>
    <xf numFmtId="0" fontId="64" fillId="0" borderId="36" xfId="0" applyFont="1" applyBorder="1" applyAlignment="1">
      <alignment horizontal="center" vertical="center"/>
    </xf>
  </cellXfs>
  <cellStyles count="22">
    <cellStyle name="Milliers" xfId="19" builtinId="3"/>
    <cellStyle name="Monétaire" xfId="20" builtinId="4"/>
    <cellStyle name="Motif" xfId="14"/>
    <cellStyle name="Normal" xfId="0" builtinId="0"/>
    <cellStyle name="Normal 2 2" xfId="10"/>
    <cellStyle name="Normal 3" xfId="3"/>
    <cellStyle name="Normal_Annexe2_D_fonct 2" xfId="9"/>
    <cellStyle name="Normal_Annexe5_B_2007" xfId="11"/>
    <cellStyle name="Normal_Annexe5_C_2008" xfId="12"/>
    <cellStyle name="Normal_BPD963" xfId="16"/>
    <cellStyle name="Normal_Chapitre_1.5" xfId="21"/>
    <cellStyle name="Normal_Chapitre10 Séries longues intégralesAM 2" xfId="5"/>
    <cellStyle name="Normal_Chapitre10 Séries longues intégralesAM 2 2" xfId="7"/>
    <cellStyle name="Normal_Chapitre4 Les finances des collectivités locales-AM" xfId="2"/>
    <cellStyle name="Normal_Chapitre4 Les finances des collectivités locales-AM 2 2" xfId="4"/>
    <cellStyle name="Normal_Dépenses des communes 2009 + 10 000" xfId="17"/>
    <cellStyle name="Normal_Fonctionnelle_2008_P. Josse" xfId="18"/>
    <cellStyle name="Normal_GFP_retro_2000_DGCL" xfId="6"/>
    <cellStyle name="Pourcentage" xfId="1" builtinId="5"/>
    <cellStyle name="Pourcentage 2" xfId="8"/>
    <cellStyle name="Pourcentage 3" xfId="13"/>
    <cellStyle name="Pourcentage 3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Ratio 1 (Dépenses  de fonctionnement / Population)</c:v>
          </c:tx>
          <c:marker>
            <c:symbol val="none"/>
          </c:marker>
          <c:cat>
            <c:strRef>
              <c:f>'4.7a Ratios Comm '!$O$21:$O$31</c:f>
              <c:strCache>
                <c:ptCount val="11"/>
                <c:pt idx="0">
                  <c:v>&lt; 100 h</c:v>
                </c:pt>
                <c:pt idx="1">
                  <c:v>100 à 200 h</c:v>
                </c:pt>
                <c:pt idx="2">
                  <c:v>200 à 500 h</c:v>
                </c:pt>
                <c:pt idx="3">
                  <c:v>500 à 2 000 h</c:v>
                </c:pt>
                <c:pt idx="4">
                  <c:v>2 000 à 3 500 h</c:v>
                </c:pt>
                <c:pt idx="5">
                  <c:v>3 500 à 5 000 h</c:v>
                </c:pt>
                <c:pt idx="6">
                  <c:v>5 000 à 10 000 h</c:v>
                </c:pt>
                <c:pt idx="7">
                  <c:v>10 000 à 20 000 h</c:v>
                </c:pt>
                <c:pt idx="8">
                  <c:v>20 000 à 50 000 h</c:v>
                </c:pt>
                <c:pt idx="9">
                  <c:v>50 000 à 100 000 h</c:v>
                </c:pt>
                <c:pt idx="10">
                  <c:v>&gt;=100 000 h hors Paris</c:v>
                </c:pt>
              </c:strCache>
            </c:strRef>
          </c:cat>
          <c:val>
            <c:numRef>
              <c:f>'4.7a Ratios Comm '!$B$21:$B$31</c:f>
              <c:numCache>
                <c:formatCode>#,##0</c:formatCode>
                <c:ptCount val="11"/>
                <c:pt idx="0">
                  <c:v>1107.3050000000001</c:v>
                </c:pt>
                <c:pt idx="1">
                  <c:v>830.37699999999995</c:v>
                </c:pt>
                <c:pt idx="2">
                  <c:v>721.73900000000003</c:v>
                </c:pt>
                <c:pt idx="3">
                  <c:v>754.43299999999999</c:v>
                </c:pt>
                <c:pt idx="4">
                  <c:v>867.42899999999997</c:v>
                </c:pt>
                <c:pt idx="5">
                  <c:v>987.13</c:v>
                </c:pt>
                <c:pt idx="6">
                  <c:v>1091.9939999999999</c:v>
                </c:pt>
                <c:pt idx="7">
                  <c:v>1238.961</c:v>
                </c:pt>
                <c:pt idx="8">
                  <c:v>1387.3510000000001</c:v>
                </c:pt>
                <c:pt idx="9">
                  <c:v>1511.3309999999999</c:v>
                </c:pt>
                <c:pt idx="10">
                  <c:v>1332.307</c:v>
                </c:pt>
              </c:numCache>
            </c:numRef>
          </c:val>
          <c:smooth val="0"/>
          <c:extLst xmlns:c16r2="http://schemas.microsoft.com/office/drawing/2015/06/chart">
            <c:ext xmlns:c16="http://schemas.microsoft.com/office/drawing/2014/chart" uri="{C3380CC4-5D6E-409C-BE32-E72D297353CC}">
              <c16:uniqueId val="{00000000-8307-4851-BB62-21612CEBCDA6}"/>
            </c:ext>
          </c:extLst>
        </c:ser>
        <c:ser>
          <c:idx val="1"/>
          <c:order val="1"/>
          <c:tx>
            <c:v>Ratio 4 
(Dépenses d'équipement 
/ Population)</c:v>
          </c:tx>
          <c:spPr>
            <a:ln>
              <a:solidFill>
                <a:schemeClr val="accent1">
                  <a:lumMod val="50000"/>
                </a:schemeClr>
              </a:solidFill>
            </a:ln>
          </c:spPr>
          <c:marker>
            <c:symbol val="none"/>
          </c:marker>
          <c:cat>
            <c:strRef>
              <c:f>'4.7a Ratios Comm '!$O$21:$O$31</c:f>
              <c:strCache>
                <c:ptCount val="11"/>
                <c:pt idx="0">
                  <c:v>&lt; 100 h</c:v>
                </c:pt>
                <c:pt idx="1">
                  <c:v>100 à 200 h</c:v>
                </c:pt>
                <c:pt idx="2">
                  <c:v>200 à 500 h</c:v>
                </c:pt>
                <c:pt idx="3">
                  <c:v>500 à 2 000 h</c:v>
                </c:pt>
                <c:pt idx="4">
                  <c:v>2 000 à 3 500 h</c:v>
                </c:pt>
                <c:pt idx="5">
                  <c:v>3 500 à 5 000 h</c:v>
                </c:pt>
                <c:pt idx="6">
                  <c:v>5 000 à 10 000 h</c:v>
                </c:pt>
                <c:pt idx="7">
                  <c:v>10 000 à 20 000 h</c:v>
                </c:pt>
                <c:pt idx="8">
                  <c:v>20 000 à 50 000 h</c:v>
                </c:pt>
                <c:pt idx="9">
                  <c:v>50 000 à 100 000 h</c:v>
                </c:pt>
                <c:pt idx="10">
                  <c:v>&gt;=100 000 h hors Paris</c:v>
                </c:pt>
              </c:strCache>
            </c:strRef>
          </c:cat>
          <c:val>
            <c:numRef>
              <c:f>'4.7a Ratios Comm '!$F$21:$F$31</c:f>
              <c:numCache>
                <c:formatCode>#,##0</c:formatCode>
                <c:ptCount val="11"/>
                <c:pt idx="0">
                  <c:v>709.53099999999995</c:v>
                </c:pt>
                <c:pt idx="1">
                  <c:v>496.113</c:v>
                </c:pt>
                <c:pt idx="2">
                  <c:v>383.47399999999999</c:v>
                </c:pt>
                <c:pt idx="3">
                  <c:v>377.57600000000002</c:v>
                </c:pt>
                <c:pt idx="4">
                  <c:v>405.62599999999998</c:v>
                </c:pt>
                <c:pt idx="5">
                  <c:v>421.48399999999998</c:v>
                </c:pt>
                <c:pt idx="6">
                  <c:v>412.82499999999999</c:v>
                </c:pt>
                <c:pt idx="7">
                  <c:v>387.66199999999998</c:v>
                </c:pt>
                <c:pt idx="8">
                  <c:v>406.346</c:v>
                </c:pt>
                <c:pt idx="9">
                  <c:v>445.13200000000001</c:v>
                </c:pt>
                <c:pt idx="10">
                  <c:v>312.40499999999997</c:v>
                </c:pt>
              </c:numCache>
            </c:numRef>
          </c:val>
          <c:smooth val="0"/>
          <c:extLst xmlns:c16r2="http://schemas.microsoft.com/office/drawing/2015/06/chart">
            <c:ext xmlns:c16="http://schemas.microsoft.com/office/drawing/2014/chart" uri="{C3380CC4-5D6E-409C-BE32-E72D297353CC}">
              <c16:uniqueId val="{00000001-8307-4851-BB62-21612CEBCDA6}"/>
            </c:ext>
          </c:extLst>
        </c:ser>
        <c:dLbls>
          <c:showLegendKey val="0"/>
          <c:showVal val="0"/>
          <c:showCatName val="0"/>
          <c:showSerName val="0"/>
          <c:showPercent val="0"/>
          <c:showBubbleSize val="0"/>
        </c:dLbls>
        <c:smooth val="0"/>
        <c:axId val="656186832"/>
        <c:axId val="656194992"/>
      </c:lineChart>
      <c:catAx>
        <c:axId val="656186832"/>
        <c:scaling>
          <c:orientation val="minMax"/>
        </c:scaling>
        <c:delete val="0"/>
        <c:axPos val="b"/>
        <c:numFmt formatCode="General" sourceLinked="0"/>
        <c:majorTickMark val="out"/>
        <c:minorTickMark val="none"/>
        <c:tickLblPos val="nextTo"/>
        <c:crossAx val="656194992"/>
        <c:crosses val="autoZero"/>
        <c:auto val="1"/>
        <c:lblAlgn val="ctr"/>
        <c:lblOffset val="100"/>
        <c:noMultiLvlLbl val="0"/>
      </c:catAx>
      <c:valAx>
        <c:axId val="656194992"/>
        <c:scaling>
          <c:orientation val="minMax"/>
        </c:scaling>
        <c:delete val="0"/>
        <c:axPos val="l"/>
        <c:majorGridlines>
          <c:spPr>
            <a:ln>
              <a:prstDash val="sysDot"/>
            </a:ln>
          </c:spPr>
        </c:majorGridlines>
        <c:numFmt formatCode="#,##0" sourceLinked="1"/>
        <c:majorTickMark val="out"/>
        <c:minorTickMark val="none"/>
        <c:tickLblPos val="nextTo"/>
        <c:crossAx val="656186832"/>
        <c:crosses val="autoZero"/>
        <c:crossBetween val="between"/>
      </c:valAx>
    </c:plotArea>
    <c:legend>
      <c:legendPos val="r"/>
      <c:layout>
        <c:manualLayout>
          <c:xMode val="edge"/>
          <c:yMode val="edge"/>
          <c:x val="0.68125095347063302"/>
          <c:y val="6.4430956547098434E-2"/>
          <c:w val="0.30044241037376362"/>
          <c:h val="0.63502697579469269"/>
        </c:manualLayout>
      </c:layout>
      <c:overlay val="0"/>
    </c:legend>
    <c:plotVisOnly val="1"/>
    <c:dispBlanksAs val="gap"/>
    <c:showDLblsOverMax val="0"/>
  </c:chart>
  <c:spPr>
    <a:ln>
      <a:noFill/>
    </a:ln>
  </c:spPr>
  <c:printSettings>
    <c:headerFooter/>
    <c:pageMargins b="0.75000000000000511" l="0.70000000000000062" r="0.70000000000000062" t="0.75000000000000511"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18674261462102"/>
          <c:y val="5.1400554097404488E-2"/>
          <c:w val="0.5786358407326746"/>
          <c:h val="0.55009660250802717"/>
        </c:manualLayout>
      </c:layout>
      <c:lineChart>
        <c:grouping val="standard"/>
        <c:varyColors val="0"/>
        <c:ser>
          <c:idx val="0"/>
          <c:order val="0"/>
          <c:tx>
            <c:v>Ratio 11
(Taux d'endettement)</c:v>
          </c:tx>
          <c:marker>
            <c:symbol val="none"/>
          </c:marker>
          <c:cat>
            <c:strRef>
              <c:f>'4.7a Ratios Comm '!$O$21:$O$31</c:f>
              <c:strCache>
                <c:ptCount val="11"/>
                <c:pt idx="0">
                  <c:v>&lt; 100 h</c:v>
                </c:pt>
                <c:pt idx="1">
                  <c:v>100 à 200 h</c:v>
                </c:pt>
                <c:pt idx="2">
                  <c:v>200 à 500 h</c:v>
                </c:pt>
                <c:pt idx="3">
                  <c:v>500 à 2 000 h</c:v>
                </c:pt>
                <c:pt idx="4">
                  <c:v>2 000 à 3 500 h</c:v>
                </c:pt>
                <c:pt idx="5">
                  <c:v>3 500 à 5 000 h</c:v>
                </c:pt>
                <c:pt idx="6">
                  <c:v>5 000 à 10 000 h</c:v>
                </c:pt>
                <c:pt idx="7">
                  <c:v>10 000 à 20 000 h</c:v>
                </c:pt>
                <c:pt idx="8">
                  <c:v>20 000 à 50 000 h</c:v>
                </c:pt>
                <c:pt idx="9">
                  <c:v>50 000 à 100 000 h</c:v>
                </c:pt>
                <c:pt idx="10">
                  <c:v>&gt;=100 000 h hors Paris</c:v>
                </c:pt>
              </c:strCache>
            </c:strRef>
          </c:cat>
          <c:val>
            <c:numRef>
              <c:f>'4.7a Ratios Comm '!$L$21:$L$31</c:f>
              <c:numCache>
                <c:formatCode>0.0</c:formatCode>
                <c:ptCount val="11"/>
                <c:pt idx="0">
                  <c:v>42.104999999999997</c:v>
                </c:pt>
                <c:pt idx="1">
                  <c:v>52.402000000000001</c:v>
                </c:pt>
                <c:pt idx="2">
                  <c:v>54.468000000000004</c:v>
                </c:pt>
                <c:pt idx="3">
                  <c:v>60.444000000000003</c:v>
                </c:pt>
                <c:pt idx="4">
                  <c:v>60.774999999999999</c:v>
                </c:pt>
                <c:pt idx="5">
                  <c:v>59.709000000000003</c:v>
                </c:pt>
                <c:pt idx="6">
                  <c:v>58.558999999999997</c:v>
                </c:pt>
                <c:pt idx="7">
                  <c:v>56.677</c:v>
                </c:pt>
                <c:pt idx="8">
                  <c:v>62.353000000000002</c:v>
                </c:pt>
                <c:pt idx="9">
                  <c:v>77.105999999999995</c:v>
                </c:pt>
                <c:pt idx="10">
                  <c:v>71.531999999999996</c:v>
                </c:pt>
              </c:numCache>
            </c:numRef>
          </c:val>
          <c:smooth val="0"/>
          <c:extLst xmlns:c16r2="http://schemas.microsoft.com/office/drawing/2015/06/chart">
            <c:ext xmlns:c16="http://schemas.microsoft.com/office/drawing/2014/chart" uri="{C3380CC4-5D6E-409C-BE32-E72D297353CC}">
              <c16:uniqueId val="{00000000-264E-490E-969F-0F50547337D1}"/>
            </c:ext>
          </c:extLst>
        </c:ser>
        <c:ser>
          <c:idx val="1"/>
          <c:order val="1"/>
          <c:tx>
            <c:v>Ratio 10 
(Dépenses d'équipement
/ Recetttes de fonctionnement)</c:v>
          </c:tx>
          <c:spPr>
            <a:ln>
              <a:solidFill>
                <a:schemeClr val="accent1">
                  <a:lumMod val="50000"/>
                </a:schemeClr>
              </a:solidFill>
            </a:ln>
          </c:spPr>
          <c:marker>
            <c:symbol val="none"/>
          </c:marker>
          <c:cat>
            <c:strRef>
              <c:f>'4.7a Ratios Comm '!$O$21:$O$31</c:f>
              <c:strCache>
                <c:ptCount val="11"/>
                <c:pt idx="0">
                  <c:v>&lt; 100 h</c:v>
                </c:pt>
                <c:pt idx="1">
                  <c:v>100 à 200 h</c:v>
                </c:pt>
                <c:pt idx="2">
                  <c:v>200 à 500 h</c:v>
                </c:pt>
                <c:pt idx="3">
                  <c:v>500 à 2 000 h</c:v>
                </c:pt>
                <c:pt idx="4">
                  <c:v>2 000 à 3 500 h</c:v>
                </c:pt>
                <c:pt idx="5">
                  <c:v>3 500 à 5 000 h</c:v>
                </c:pt>
                <c:pt idx="6">
                  <c:v>5 000 à 10 000 h</c:v>
                </c:pt>
                <c:pt idx="7">
                  <c:v>10 000 à 20 000 h</c:v>
                </c:pt>
                <c:pt idx="8">
                  <c:v>20 000 à 50 000 h</c:v>
                </c:pt>
                <c:pt idx="9">
                  <c:v>50 000 à 100 000 h</c:v>
                </c:pt>
                <c:pt idx="10">
                  <c:v>&gt;=100 000 h hors Paris</c:v>
                </c:pt>
              </c:strCache>
            </c:strRef>
          </c:cat>
          <c:val>
            <c:numRef>
              <c:f>'4.7a Ratios Comm '!$K$21:$K$31</c:f>
              <c:numCache>
                <c:formatCode>0.0</c:formatCode>
                <c:ptCount val="11"/>
                <c:pt idx="0">
                  <c:v>46.201999999999998</c:v>
                </c:pt>
                <c:pt idx="1">
                  <c:v>44.645000000000003</c:v>
                </c:pt>
                <c:pt idx="2">
                  <c:v>41.186999999999998</c:v>
                </c:pt>
                <c:pt idx="3">
                  <c:v>39.933</c:v>
                </c:pt>
                <c:pt idx="4">
                  <c:v>37.741</c:v>
                </c:pt>
                <c:pt idx="5">
                  <c:v>34.777000000000001</c:v>
                </c:pt>
                <c:pt idx="6">
                  <c:v>31.484999999999999</c:v>
                </c:pt>
                <c:pt idx="7">
                  <c:v>26.733000000000001</c:v>
                </c:pt>
                <c:pt idx="8">
                  <c:v>25.393999999999998</c:v>
                </c:pt>
                <c:pt idx="9">
                  <c:v>25.352</c:v>
                </c:pt>
                <c:pt idx="10">
                  <c:v>20.335000000000001</c:v>
                </c:pt>
              </c:numCache>
            </c:numRef>
          </c:val>
          <c:smooth val="0"/>
          <c:extLst xmlns:c16r2="http://schemas.microsoft.com/office/drawing/2015/06/chart">
            <c:ext xmlns:c16="http://schemas.microsoft.com/office/drawing/2014/chart" uri="{C3380CC4-5D6E-409C-BE32-E72D297353CC}">
              <c16:uniqueId val="{00000001-264E-490E-969F-0F50547337D1}"/>
            </c:ext>
          </c:extLst>
        </c:ser>
        <c:dLbls>
          <c:showLegendKey val="0"/>
          <c:showVal val="0"/>
          <c:showCatName val="0"/>
          <c:showSerName val="0"/>
          <c:showPercent val="0"/>
          <c:showBubbleSize val="0"/>
        </c:dLbls>
        <c:smooth val="0"/>
        <c:axId val="656198256"/>
        <c:axId val="656190640"/>
      </c:lineChart>
      <c:catAx>
        <c:axId val="656198256"/>
        <c:scaling>
          <c:orientation val="minMax"/>
        </c:scaling>
        <c:delete val="0"/>
        <c:axPos val="b"/>
        <c:numFmt formatCode="General" sourceLinked="0"/>
        <c:majorTickMark val="out"/>
        <c:minorTickMark val="none"/>
        <c:tickLblPos val="nextTo"/>
        <c:crossAx val="656190640"/>
        <c:crosses val="autoZero"/>
        <c:auto val="1"/>
        <c:lblAlgn val="ctr"/>
        <c:lblOffset val="100"/>
        <c:noMultiLvlLbl val="0"/>
      </c:catAx>
      <c:valAx>
        <c:axId val="656190640"/>
        <c:scaling>
          <c:orientation val="minMax"/>
          <c:max val="120"/>
        </c:scaling>
        <c:delete val="0"/>
        <c:axPos val="l"/>
        <c:majorGridlines>
          <c:spPr>
            <a:ln>
              <a:prstDash val="sysDot"/>
            </a:ln>
          </c:spPr>
        </c:majorGridlines>
        <c:numFmt formatCode="#,##0" sourceLinked="0"/>
        <c:majorTickMark val="out"/>
        <c:minorTickMark val="none"/>
        <c:tickLblPos val="nextTo"/>
        <c:crossAx val="656198256"/>
        <c:crosses val="autoZero"/>
        <c:crossBetween val="between"/>
        <c:majorUnit val="20"/>
      </c:valAx>
    </c:plotArea>
    <c:legend>
      <c:legendPos val="r"/>
      <c:layout>
        <c:manualLayout>
          <c:xMode val="edge"/>
          <c:yMode val="edge"/>
          <c:x val="0.68125095347063302"/>
          <c:y val="0.17039126731675097"/>
          <c:w val="0.30044241037376374"/>
          <c:h val="0.52906676400549257"/>
        </c:manualLayout>
      </c:layout>
      <c:overlay val="0"/>
    </c:legend>
    <c:plotVisOnly val="1"/>
    <c:dispBlanksAs val="gap"/>
    <c:showDLblsOverMax val="0"/>
  </c:chart>
  <c:spPr>
    <a:ln>
      <a:noFill/>
    </a:ln>
  </c:spPr>
  <c:printSettings>
    <c:headerFooter/>
    <c:pageMargins b="0.75000000000000533" l="0.70000000000000062" r="0.70000000000000062" t="0.75000000000000533"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46613960704496"/>
          <c:y val="4.9180596611470083E-2"/>
          <c:w val="0.57607361832808457"/>
          <c:h val="0.55888699959016752"/>
        </c:manualLayout>
      </c:layout>
      <c:lineChart>
        <c:grouping val="standard"/>
        <c:varyColors val="0"/>
        <c:ser>
          <c:idx val="0"/>
          <c:order val="0"/>
          <c:tx>
            <c:v>Ratio 1 
(Dépenses de fonctionnement 
/ Population)</c:v>
          </c:tx>
          <c:marker>
            <c:symbol val="none"/>
          </c:marker>
          <c:cat>
            <c:strRef>
              <c:f>'4.7c Ratios Gfp'!$O$21:$O$26</c:f>
              <c:strCache>
                <c:ptCount val="6"/>
                <c:pt idx="0">
                  <c:v>&lt; 15 000 h</c:v>
                </c:pt>
                <c:pt idx="1">
                  <c:v>15 000 à 30 000 h</c:v>
                </c:pt>
                <c:pt idx="2">
                  <c:v>30 000 à 50 000 h</c:v>
                </c:pt>
                <c:pt idx="3">
                  <c:v>50 000 à 100 000 h</c:v>
                </c:pt>
                <c:pt idx="4">
                  <c:v>100 000 à 300 000 h</c:v>
                </c:pt>
                <c:pt idx="5">
                  <c:v>300 000 h ou plus</c:v>
                </c:pt>
              </c:strCache>
            </c:strRef>
          </c:cat>
          <c:val>
            <c:numRef>
              <c:f>'4.7c Ratios Gfp'!$B$21:$B$26</c:f>
              <c:numCache>
                <c:formatCode>#,##0</c:formatCode>
                <c:ptCount val="6"/>
                <c:pt idx="0">
                  <c:v>471.52034222457377</c:v>
                </c:pt>
                <c:pt idx="1">
                  <c:v>397.99346506907312</c:v>
                </c:pt>
                <c:pt idx="2">
                  <c:v>399.60409019897281</c:v>
                </c:pt>
                <c:pt idx="3">
                  <c:v>439.37320500619137</c:v>
                </c:pt>
                <c:pt idx="4">
                  <c:v>499.29244928990784</c:v>
                </c:pt>
                <c:pt idx="5">
                  <c:v>463.52430963841221</c:v>
                </c:pt>
              </c:numCache>
            </c:numRef>
          </c:val>
          <c:smooth val="0"/>
          <c:extLst xmlns:c16r2="http://schemas.microsoft.com/office/drawing/2015/06/chart">
            <c:ext xmlns:c16="http://schemas.microsoft.com/office/drawing/2014/chart" uri="{C3380CC4-5D6E-409C-BE32-E72D297353CC}">
              <c16:uniqueId val="{00000000-A604-4BA8-86C6-5E296F8BB6D6}"/>
            </c:ext>
          </c:extLst>
        </c:ser>
        <c:ser>
          <c:idx val="1"/>
          <c:order val="1"/>
          <c:tx>
            <c:v>Ratio 4 
(Dépenses d'équipement 
/ Population)</c:v>
          </c:tx>
          <c:spPr>
            <a:ln>
              <a:solidFill>
                <a:schemeClr val="accent1">
                  <a:lumMod val="50000"/>
                </a:schemeClr>
              </a:solidFill>
            </a:ln>
          </c:spPr>
          <c:marker>
            <c:symbol val="none"/>
          </c:marker>
          <c:cat>
            <c:strRef>
              <c:f>'4.7c Ratios Gfp'!$O$21:$O$26</c:f>
              <c:strCache>
                <c:ptCount val="6"/>
                <c:pt idx="0">
                  <c:v>&lt; 15 000 h</c:v>
                </c:pt>
                <c:pt idx="1">
                  <c:v>15 000 à 30 000 h</c:v>
                </c:pt>
                <c:pt idx="2">
                  <c:v>30 000 à 50 000 h</c:v>
                </c:pt>
                <c:pt idx="3">
                  <c:v>50 000 à 100 000 h</c:v>
                </c:pt>
                <c:pt idx="4">
                  <c:v>100 000 à 300 000 h</c:v>
                </c:pt>
                <c:pt idx="5">
                  <c:v>300 000 h ou plus</c:v>
                </c:pt>
              </c:strCache>
            </c:strRef>
          </c:cat>
          <c:val>
            <c:numRef>
              <c:f>'4.7c Ratios Gfp'!$F$21:$F$26</c:f>
              <c:numCache>
                <c:formatCode>#,##0</c:formatCode>
                <c:ptCount val="6"/>
                <c:pt idx="0">
                  <c:v>128.26373113728224</c:v>
                </c:pt>
                <c:pt idx="1">
                  <c:v>101.86006131882463</c:v>
                </c:pt>
                <c:pt idx="2">
                  <c:v>98.77217538225942</c:v>
                </c:pt>
                <c:pt idx="3">
                  <c:v>115.62876437199226</c:v>
                </c:pt>
                <c:pt idx="4">
                  <c:v>154.37930692121438</c:v>
                </c:pt>
                <c:pt idx="5">
                  <c:v>204.30468874566418</c:v>
                </c:pt>
              </c:numCache>
            </c:numRef>
          </c:val>
          <c:smooth val="0"/>
          <c:extLst xmlns:c16r2="http://schemas.microsoft.com/office/drawing/2015/06/chart">
            <c:ext xmlns:c16="http://schemas.microsoft.com/office/drawing/2014/chart" uri="{C3380CC4-5D6E-409C-BE32-E72D297353CC}">
              <c16:uniqueId val="{00000001-A604-4BA8-86C6-5E296F8BB6D6}"/>
            </c:ext>
          </c:extLst>
        </c:ser>
        <c:dLbls>
          <c:showLegendKey val="0"/>
          <c:showVal val="0"/>
          <c:showCatName val="0"/>
          <c:showSerName val="0"/>
          <c:showPercent val="0"/>
          <c:showBubbleSize val="0"/>
        </c:dLbls>
        <c:smooth val="0"/>
        <c:axId val="656200976"/>
        <c:axId val="656202064"/>
      </c:lineChart>
      <c:catAx>
        <c:axId val="656200976"/>
        <c:scaling>
          <c:orientation val="minMax"/>
        </c:scaling>
        <c:delete val="0"/>
        <c:axPos val="b"/>
        <c:numFmt formatCode="General" sourceLinked="0"/>
        <c:majorTickMark val="out"/>
        <c:minorTickMark val="none"/>
        <c:tickLblPos val="nextTo"/>
        <c:txPr>
          <a:bodyPr rot="-2700000"/>
          <a:lstStyle/>
          <a:p>
            <a:pPr>
              <a:defRPr sz="1000"/>
            </a:pPr>
            <a:endParaRPr lang="fr-FR"/>
          </a:p>
        </c:txPr>
        <c:crossAx val="656202064"/>
        <c:crosses val="autoZero"/>
        <c:auto val="1"/>
        <c:lblAlgn val="ctr"/>
        <c:lblOffset val="100"/>
        <c:noMultiLvlLbl val="0"/>
      </c:catAx>
      <c:valAx>
        <c:axId val="656202064"/>
        <c:scaling>
          <c:orientation val="minMax"/>
        </c:scaling>
        <c:delete val="0"/>
        <c:axPos val="l"/>
        <c:majorGridlines/>
        <c:numFmt formatCode="#,##0" sourceLinked="1"/>
        <c:majorTickMark val="out"/>
        <c:minorTickMark val="none"/>
        <c:tickLblPos val="nextTo"/>
        <c:crossAx val="656200976"/>
        <c:crosses val="autoZero"/>
        <c:crossBetween val="between"/>
      </c:valAx>
    </c:plotArea>
    <c:legend>
      <c:legendPos val="r"/>
      <c:layout>
        <c:manualLayout>
          <c:xMode val="edge"/>
          <c:yMode val="edge"/>
          <c:x val="0.73607276823190637"/>
          <c:y val="0.11314864711678482"/>
          <c:w val="0.25190016928357606"/>
          <c:h val="0.48134355298610926"/>
        </c:manualLayout>
      </c:layout>
      <c:overlay val="0"/>
    </c:legend>
    <c:plotVisOnly val="1"/>
    <c:dispBlanksAs val="gap"/>
    <c:showDLblsOverMax val="0"/>
  </c:chart>
  <c:spPr>
    <a:ln>
      <a:noFill/>
    </a:ln>
  </c:spPr>
  <c:printSettings>
    <c:headerFooter/>
    <c:pageMargins b="0.75000000000000511" l="0.70000000000000062" r="0.70000000000000062" t="0.750000000000005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46613960704501"/>
          <c:y val="4.9180596611470083E-2"/>
          <c:w val="0.57607361832808512"/>
          <c:h val="0.55888699959016752"/>
        </c:manualLayout>
      </c:layout>
      <c:lineChart>
        <c:grouping val="standard"/>
        <c:varyColors val="0"/>
        <c:ser>
          <c:idx val="0"/>
          <c:order val="0"/>
          <c:tx>
            <c:v>Ratio 11
(Taux d'endettement)</c:v>
          </c:tx>
          <c:marker>
            <c:symbol val="none"/>
          </c:marker>
          <c:cat>
            <c:strRef>
              <c:f>'4.7c Ratios Gfp'!$O$21:$O$26</c:f>
              <c:strCache>
                <c:ptCount val="6"/>
                <c:pt idx="0">
                  <c:v>&lt; 15 000 h</c:v>
                </c:pt>
                <c:pt idx="1">
                  <c:v>15 000 à 30 000 h</c:v>
                </c:pt>
                <c:pt idx="2">
                  <c:v>30 000 à 50 000 h</c:v>
                </c:pt>
                <c:pt idx="3">
                  <c:v>50 000 à 100 000 h</c:v>
                </c:pt>
                <c:pt idx="4">
                  <c:v>100 000 à 300 000 h</c:v>
                </c:pt>
                <c:pt idx="5">
                  <c:v>300 000 h ou plus</c:v>
                </c:pt>
              </c:strCache>
            </c:strRef>
          </c:cat>
          <c:val>
            <c:numRef>
              <c:f>'4.7c Ratios Gfp'!$L$21:$L$26</c:f>
              <c:numCache>
                <c:formatCode>0.0</c:formatCode>
                <c:ptCount val="6"/>
                <c:pt idx="0">
                  <c:v>41.750672240840807</c:v>
                </c:pt>
                <c:pt idx="1">
                  <c:v>42.097231115919051</c:v>
                </c:pt>
                <c:pt idx="2">
                  <c:v>42.220493919807815</c:v>
                </c:pt>
                <c:pt idx="3">
                  <c:v>50.816313223409345</c:v>
                </c:pt>
                <c:pt idx="4">
                  <c:v>78.738136746765491</c:v>
                </c:pt>
                <c:pt idx="5">
                  <c:v>118.79726158277937</c:v>
                </c:pt>
              </c:numCache>
            </c:numRef>
          </c:val>
          <c:smooth val="0"/>
          <c:extLst xmlns:c16r2="http://schemas.microsoft.com/office/drawing/2015/06/chart">
            <c:ext xmlns:c16="http://schemas.microsoft.com/office/drawing/2014/chart" uri="{C3380CC4-5D6E-409C-BE32-E72D297353CC}">
              <c16:uniqueId val="{00000000-B07A-4C8C-ACC2-93FFC2614F63}"/>
            </c:ext>
          </c:extLst>
        </c:ser>
        <c:ser>
          <c:idx val="1"/>
          <c:order val="1"/>
          <c:tx>
            <c:v>Ratio 10 
(Dépenses d'équipement
/ Recetttes de fonctionnement)</c:v>
          </c:tx>
          <c:spPr>
            <a:ln>
              <a:solidFill>
                <a:schemeClr val="accent1">
                  <a:lumMod val="50000"/>
                </a:schemeClr>
              </a:solidFill>
            </a:ln>
          </c:spPr>
          <c:marker>
            <c:symbol val="none"/>
          </c:marker>
          <c:cat>
            <c:strRef>
              <c:f>'4.7c Ratios Gfp'!$O$21:$O$26</c:f>
              <c:strCache>
                <c:ptCount val="6"/>
                <c:pt idx="0">
                  <c:v>&lt; 15 000 h</c:v>
                </c:pt>
                <c:pt idx="1">
                  <c:v>15 000 à 30 000 h</c:v>
                </c:pt>
                <c:pt idx="2">
                  <c:v>30 000 à 50 000 h</c:v>
                </c:pt>
                <c:pt idx="3">
                  <c:v>50 000 à 100 000 h</c:v>
                </c:pt>
                <c:pt idx="4">
                  <c:v>100 000 à 300 000 h</c:v>
                </c:pt>
                <c:pt idx="5">
                  <c:v>300 000 h ou plus</c:v>
                </c:pt>
              </c:strCache>
            </c:strRef>
          </c:cat>
          <c:val>
            <c:numRef>
              <c:f>'4.7c Ratios Gfp'!$K$21:$K$26</c:f>
              <c:numCache>
                <c:formatCode>0.0</c:formatCode>
                <c:ptCount val="6"/>
                <c:pt idx="0">
                  <c:v>22.862280157984653</c:v>
                </c:pt>
                <c:pt idx="1">
                  <c:v>21.189452525095788</c:v>
                </c:pt>
                <c:pt idx="2">
                  <c:v>20.623546112709317</c:v>
                </c:pt>
                <c:pt idx="3">
                  <c:v>21.72170365883067</c:v>
                </c:pt>
                <c:pt idx="4">
                  <c:v>24.720084504860061</c:v>
                </c:pt>
                <c:pt idx="5">
                  <c:v>34.854503082745453</c:v>
                </c:pt>
              </c:numCache>
            </c:numRef>
          </c:val>
          <c:smooth val="0"/>
          <c:extLst xmlns:c16r2="http://schemas.microsoft.com/office/drawing/2015/06/chart">
            <c:ext xmlns:c16="http://schemas.microsoft.com/office/drawing/2014/chart" uri="{C3380CC4-5D6E-409C-BE32-E72D297353CC}">
              <c16:uniqueId val="{00000001-B07A-4C8C-ACC2-93FFC2614F63}"/>
            </c:ext>
          </c:extLst>
        </c:ser>
        <c:dLbls>
          <c:showLegendKey val="0"/>
          <c:showVal val="0"/>
          <c:showCatName val="0"/>
          <c:showSerName val="0"/>
          <c:showPercent val="0"/>
          <c:showBubbleSize val="0"/>
        </c:dLbls>
        <c:smooth val="0"/>
        <c:axId val="656187920"/>
        <c:axId val="656194448"/>
      </c:lineChart>
      <c:catAx>
        <c:axId val="656187920"/>
        <c:scaling>
          <c:orientation val="minMax"/>
        </c:scaling>
        <c:delete val="0"/>
        <c:axPos val="b"/>
        <c:numFmt formatCode="General" sourceLinked="0"/>
        <c:majorTickMark val="out"/>
        <c:minorTickMark val="none"/>
        <c:tickLblPos val="nextTo"/>
        <c:txPr>
          <a:bodyPr rot="-2700000"/>
          <a:lstStyle/>
          <a:p>
            <a:pPr>
              <a:defRPr sz="1000"/>
            </a:pPr>
            <a:endParaRPr lang="fr-FR"/>
          </a:p>
        </c:txPr>
        <c:crossAx val="656194448"/>
        <c:crosses val="autoZero"/>
        <c:auto val="1"/>
        <c:lblAlgn val="ctr"/>
        <c:lblOffset val="100"/>
        <c:noMultiLvlLbl val="0"/>
      </c:catAx>
      <c:valAx>
        <c:axId val="656194448"/>
        <c:scaling>
          <c:orientation val="minMax"/>
        </c:scaling>
        <c:delete val="0"/>
        <c:axPos val="l"/>
        <c:majorGridlines/>
        <c:numFmt formatCode="#,##0" sourceLinked="0"/>
        <c:majorTickMark val="out"/>
        <c:minorTickMark val="none"/>
        <c:tickLblPos val="nextTo"/>
        <c:crossAx val="656187920"/>
        <c:crosses val="autoZero"/>
        <c:crossBetween val="between"/>
      </c:valAx>
    </c:plotArea>
    <c:legend>
      <c:legendPos val="r"/>
      <c:layout>
        <c:manualLayout>
          <c:xMode val="edge"/>
          <c:yMode val="edge"/>
          <c:x val="0.73607276823190637"/>
          <c:y val="0.11314864711678482"/>
          <c:w val="0.2585291211068253"/>
          <c:h val="0.59208552419319682"/>
        </c:manualLayout>
      </c:layout>
      <c:overlay val="0"/>
    </c:legend>
    <c:plotVisOnly val="1"/>
    <c:dispBlanksAs val="gap"/>
    <c:showDLblsOverMax val="0"/>
  </c:chart>
  <c:spPr>
    <a:ln>
      <a:noFill/>
    </a:ln>
  </c:spPr>
  <c:printSettings>
    <c:headerFooter/>
    <c:pageMargins b="0.75000000000000533" l="0.70000000000000062" r="0.70000000000000062" t="0.75000000000000533"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47625</xdr:colOff>
      <xdr:row>37</xdr:row>
      <xdr:rowOff>19051</xdr:rowOff>
    </xdr:from>
    <xdr:to>
      <xdr:col>4</xdr:col>
      <xdr:colOff>533400</xdr:colOff>
      <xdr:row>54</xdr:row>
      <xdr:rowOff>142876</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37</xdr:row>
      <xdr:rowOff>19050</xdr:rowOff>
    </xdr:from>
    <xdr:to>
      <xdr:col>11</xdr:col>
      <xdr:colOff>571500</xdr:colOff>
      <xdr:row>54</xdr:row>
      <xdr:rowOff>142875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32</xdr:row>
      <xdr:rowOff>19049</xdr:rowOff>
    </xdr:from>
    <xdr:to>
      <xdr:col>4</xdr:col>
      <xdr:colOff>504825</xdr:colOff>
      <xdr:row>49</xdr:row>
      <xdr:rowOff>133349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485775</xdr:colOff>
      <xdr:row>32</xdr:row>
      <xdr:rowOff>19050</xdr:rowOff>
    </xdr:from>
    <xdr:to>
      <xdr:col>11</xdr:col>
      <xdr:colOff>628650</xdr:colOff>
      <xdr:row>49</xdr:row>
      <xdr:rowOff>133350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spaceDESL/Fonctions/Finances/_CG_Diffusion_BdL/_Donn&#233;es%20transform&#233;es/BP/A5%20BP_Reg_2012_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spaceDESL/Fonctions/Finances/_CG_Diffusion_BdL/_Donn&#233;es%20transform&#233;es/BP/A8%20BP_Ens+Synd_2012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nées_Brutes"/>
      <sheetName val="taux_et_ddd"/>
      <sheetName val="tx croiss"/>
      <sheetName val="Md€"/>
      <sheetName val="Dépliant"/>
      <sheetName val="Diffusion"/>
    </sheetNames>
    <sheetDataSet>
      <sheetData sheetId="0">
        <row r="9">
          <cell r="I9">
            <v>586545576</v>
          </cell>
          <cell r="J9">
            <v>564427021</v>
          </cell>
          <cell r="K9">
            <v>560196514</v>
          </cell>
          <cell r="L9">
            <v>560609055</v>
          </cell>
          <cell r="M9">
            <v>857358216</v>
          </cell>
          <cell r="N9">
            <v>1083137128</v>
          </cell>
        </row>
        <row r="11">
          <cell r="I11">
            <v>225134038</v>
          </cell>
          <cell r="J11">
            <v>379387668</v>
          </cell>
          <cell r="K11">
            <v>616362322</v>
          </cell>
          <cell r="L11">
            <v>414784527</v>
          </cell>
          <cell r="M11">
            <v>428726878</v>
          </cell>
          <cell r="N11">
            <v>354703960</v>
          </cell>
        </row>
        <row r="23">
          <cell r="I23">
            <v>2115400932</v>
          </cell>
          <cell r="J23">
            <v>2341753533</v>
          </cell>
          <cell r="K23">
            <v>2672627629</v>
          </cell>
          <cell r="L23">
            <v>2770948439</v>
          </cell>
          <cell r="M23">
            <v>2708540532</v>
          </cell>
          <cell r="N23">
            <v>2243941379</v>
          </cell>
        </row>
        <row r="24">
          <cell r="I24">
            <v>168363702</v>
          </cell>
          <cell r="J24">
            <v>145890319</v>
          </cell>
          <cell r="K24">
            <v>167139850</v>
          </cell>
          <cell r="L24">
            <v>190112948</v>
          </cell>
          <cell r="M24">
            <v>321751042</v>
          </cell>
          <cell r="N24">
            <v>758118468</v>
          </cell>
        </row>
        <row r="25">
          <cell r="I25">
            <v>405416028</v>
          </cell>
          <cell r="J25">
            <v>400792136</v>
          </cell>
          <cell r="K25">
            <v>636894635</v>
          </cell>
          <cell r="L25">
            <v>359909105</v>
          </cell>
          <cell r="M25">
            <v>465713918</v>
          </cell>
          <cell r="N25">
            <v>661082796</v>
          </cell>
        </row>
        <row r="139">
          <cell r="B139">
            <v>597250055</v>
          </cell>
          <cell r="C139">
            <v>583456012</v>
          </cell>
        </row>
        <row r="141">
          <cell r="B141">
            <v>253072746</v>
          </cell>
          <cell r="C141">
            <v>221444031</v>
          </cell>
        </row>
        <row r="152">
          <cell r="B152">
            <v>1634827796</v>
          </cell>
          <cell r="C152">
            <v>2059913271</v>
          </cell>
        </row>
        <row r="153">
          <cell r="B153">
            <v>132985684</v>
          </cell>
          <cell r="C153">
            <v>165890900</v>
          </cell>
        </row>
        <row r="154">
          <cell r="B154">
            <v>361624913</v>
          </cell>
          <cell r="C154">
            <v>399146901</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nées_Brutes"/>
      <sheetName val="taux_et_ddd"/>
      <sheetName val="Tx croiss"/>
      <sheetName val="Md€"/>
      <sheetName val="Dépliant"/>
      <sheetName val="Diffusion"/>
    </sheetNames>
    <sheetDataSet>
      <sheetData sheetId="0"/>
      <sheetData sheetId="1">
        <row r="6">
          <cell r="K6">
            <v>0.17305559410454835</v>
          </cell>
          <cell r="L6">
            <v>0.17365299783881463</v>
          </cell>
          <cell r="M6">
            <v>0.15417142613120685</v>
          </cell>
          <cell r="N6">
            <v>0.14146139809767858</v>
          </cell>
        </row>
        <row r="7">
          <cell r="K7">
            <v>0.10487684782618956</v>
          </cell>
          <cell r="L7">
            <v>0.10771717217137776</v>
          </cell>
          <cell r="M7">
            <v>8.9519442968579069E-2</v>
          </cell>
          <cell r="N7">
            <v>7.7358602005758198E-2</v>
          </cell>
        </row>
        <row r="8">
          <cell r="K8">
            <v>0.74787347158579176</v>
          </cell>
          <cell r="L8">
            <v>0.72154172269842531</v>
          </cell>
          <cell r="M8">
            <v>0.70483263944926799</v>
          </cell>
          <cell r="N8">
            <v>0.71893939073942326</v>
          </cell>
        </row>
        <row r="9">
          <cell r="K9">
            <v>4.3215792904907646</v>
          </cell>
          <cell r="L9">
            <v>4.1550778372865365</v>
          </cell>
          <cell r="M9">
            <v>4.5717462511465872</v>
          </cell>
          <cell r="N9">
            <v>5.0822302084346598</v>
          </cell>
        </row>
      </sheetData>
      <sheetData sheetId="2">
        <row r="4">
          <cell r="K4">
            <v>4.599304574516716E-2</v>
          </cell>
          <cell r="L4">
            <v>6.050065097995927E-2</v>
          </cell>
          <cell r="M4">
            <v>3.7644896879414302E-2</v>
          </cell>
        </row>
        <row r="5">
          <cell r="K5">
            <v>8.6796073264264528E-2</v>
          </cell>
          <cell r="L5">
            <v>9.3098612645901913E-2</v>
          </cell>
          <cell r="M5">
            <v>3.5127681841246261E-2</v>
          </cell>
        </row>
        <row r="6">
          <cell r="K6">
            <v>5.1607925072317151E-2</v>
          </cell>
          <cell r="L6">
            <v>4.8095566453302707E-2</v>
          </cell>
          <cell r="M6">
            <v>4.3630181684584768E-2</v>
          </cell>
        </row>
        <row r="7">
          <cell r="K7">
            <v>-3.2766344741908093E-2</v>
          </cell>
          <cell r="L7">
            <v>0.27751013529431479</v>
          </cell>
          <cell r="M7">
            <v>0.14080545196397742</v>
          </cell>
        </row>
        <row r="8">
          <cell r="K8">
            <v>2.6060532016719984E-2</v>
          </cell>
          <cell r="L8">
            <v>4.5317947713298112E-2</v>
          </cell>
          <cell r="M8">
            <v>3.7009020750447874E-2</v>
          </cell>
        </row>
        <row r="9">
          <cell r="K9">
            <v>1.803155398767764E-2</v>
          </cell>
          <cell r="L9">
            <v>5.8843095694959935E-2</v>
          </cell>
          <cell r="M9">
            <v>-7.5709100409356411E-2</v>
          </cell>
        </row>
        <row r="10">
          <cell r="K10">
            <v>4.73126685393368E-2</v>
          </cell>
          <cell r="L10">
            <v>3.6074638290967798E-2</v>
          </cell>
          <cell r="M10">
            <v>2.2283332822816027E-2</v>
          </cell>
        </row>
        <row r="11">
          <cell r="K11">
            <v>4.8405146119710141E-2</v>
          </cell>
          <cell r="L11">
            <v>3.0895779954864144E-2</v>
          </cell>
          <cell r="M11">
            <v>1.6568530529445624E-2</v>
          </cell>
        </row>
        <row r="12">
          <cell r="K12">
            <v>3.7508392279223868E-2</v>
          </cell>
          <cell r="L12">
            <v>-5.7778243750298941E-2</v>
          </cell>
          <cell r="M12">
            <v>4.9178542340245102E-2</v>
          </cell>
        </row>
        <row r="13">
          <cell r="K13">
            <v>5.5348324065827459E-2</v>
          </cell>
          <cell r="L13">
            <v>8.6441853402601687E-2</v>
          </cell>
          <cell r="M13">
            <v>-1.1470155904712565E-3</v>
          </cell>
        </row>
        <row r="14">
          <cell r="K14">
            <v>5.6424273401072256E-3</v>
          </cell>
          <cell r="L14">
            <v>1.8776573017111442E-2</v>
          </cell>
          <cell r="M14">
            <v>7.2733064152588067E-3</v>
          </cell>
        </row>
        <row r="15">
          <cell r="K15">
            <v>-6.4675832199182492E-3</v>
          </cell>
          <cell r="L15">
            <v>1.1763804083777529E-2</v>
          </cell>
          <cell r="M15">
            <v>1.2174968614484527E-2</v>
          </cell>
        </row>
        <row r="16">
          <cell r="K16">
            <v>2.4539723546574077E-2</v>
          </cell>
          <cell r="L16">
            <v>1.5272505248548285E-2</v>
          </cell>
          <cell r="M16">
            <v>9.0983592357996024E-3</v>
          </cell>
        </row>
        <row r="17">
          <cell r="K17">
            <v>3.9879553058913775E-2</v>
          </cell>
          <cell r="L17">
            <v>4.1036849672184683E-2</v>
          </cell>
          <cell r="M17">
            <v>-7.7071618824414712E-3</v>
          </cell>
        </row>
        <row r="18">
          <cell r="K18">
            <v>7.3095180845918595E-2</v>
          </cell>
          <cell r="L18">
            <v>7.6275824821575799E-2</v>
          </cell>
          <cell r="M18">
            <v>2.5818888208363866E-2</v>
          </cell>
        </row>
        <row r="19">
          <cell r="K19">
            <v>0.10429038269202162</v>
          </cell>
          <cell r="L19">
            <v>6.3282080376943384E-2</v>
          </cell>
          <cell r="M19">
            <v>5.9241772442945706E-2</v>
          </cell>
        </row>
        <row r="20">
          <cell r="K20">
            <v>5.7764052694443624E-2</v>
          </cell>
          <cell r="L20">
            <v>6.4387291378388056E-2</v>
          </cell>
          <cell r="M20">
            <v>6.4734964660136507E-2</v>
          </cell>
        </row>
        <row r="21">
          <cell r="K21">
            <v>5.3638136577826234E-2</v>
          </cell>
          <cell r="L21">
            <v>-8.0159245439818561E-2</v>
          </cell>
          <cell r="M21">
            <v>-6.199460469414575E-2</v>
          </cell>
        </row>
        <row r="22">
          <cell r="K22">
            <v>8.0018482661564416E-2</v>
          </cell>
          <cell r="L22">
            <v>-0.13895971622689529</v>
          </cell>
          <cell r="M22">
            <v>-0.11658957139939041</v>
          </cell>
        </row>
        <row r="23">
          <cell r="K23">
            <v>7.131541219240356E-2</v>
          </cell>
          <cell r="L23">
            <v>6.9389958799132012E-2</v>
          </cell>
          <cell r="M23">
            <v>6.6073182673569208E-2</v>
          </cell>
        </row>
        <row r="24">
          <cell r="K24">
            <v>8.961054143872782E-2</v>
          </cell>
          <cell r="L24">
            <v>8.5126612259794232E-2</v>
          </cell>
          <cell r="M24">
            <v>6.3247643489833472E-2</v>
          </cell>
        </row>
        <row r="25">
          <cell r="K25">
            <v>2.0562576023260615E-2</v>
          </cell>
          <cell r="L25">
            <v>4.8202058561390482E-2</v>
          </cell>
          <cell r="M25">
            <v>5.2191483021025942E-2</v>
          </cell>
        </row>
        <row r="26">
          <cell r="K26">
            <v>7.8786487021590634E-2</v>
          </cell>
          <cell r="L26">
            <v>-4.3421899717887458E-2</v>
          </cell>
          <cell r="M26">
            <v>0.18069184493588897</v>
          </cell>
        </row>
        <row r="27">
          <cell r="K27">
            <v>4.0073836621569603E-2</v>
          </cell>
          <cell r="L27">
            <v>7.5398393499473082E-2</v>
          </cell>
          <cell r="M27">
            <v>4.5874634834296657E-2</v>
          </cell>
        </row>
        <row r="28">
          <cell r="K28">
            <v>-4.3521582419777327E-2</v>
          </cell>
          <cell r="L28">
            <v>4.6541118703785633E-2</v>
          </cell>
          <cell r="M28">
            <v>9.3561310114433471E-2</v>
          </cell>
        </row>
        <row r="29">
          <cell r="K29">
            <v>6.1036253899021231E-2</v>
          </cell>
          <cell r="L29">
            <v>0.10609341581470866</v>
          </cell>
          <cell r="M29">
            <v>4.7476358004411967E-2</v>
          </cell>
        </row>
        <row r="30">
          <cell r="K30">
            <v>7.4258863330239233E-2</v>
          </cell>
          <cell r="L30">
            <v>9.1375709172578645E-3</v>
          </cell>
          <cell r="M30">
            <v>-1.3211138932345268E-2</v>
          </cell>
        </row>
        <row r="31">
          <cell r="K31">
            <v>5.2344085706954591E-2</v>
          </cell>
          <cell r="L31">
            <v>6.2770349050635943E-2</v>
          </cell>
          <cell r="M31">
            <v>4.4948673622920321E-2</v>
          </cell>
        </row>
        <row r="32">
          <cell r="K32">
            <v>4.6557978390542765E-2</v>
          </cell>
          <cell r="L32">
            <v>4.0148966878605252E-2</v>
          </cell>
          <cell r="M32">
            <v>2.481045837836704E-2</v>
          </cell>
        </row>
        <row r="34">
          <cell r="K34">
            <v>1.3207445187375821E-2</v>
          </cell>
          <cell r="L34">
            <v>1.5901134049106869E-2</v>
          </cell>
          <cell r="M34">
            <v>1.3599534406706137E-2</v>
          </cell>
        </row>
        <row r="35">
          <cell r="K35">
            <v>2.2388982767252319E-2</v>
          </cell>
          <cell r="L35">
            <v>-2.1680433912242614E-2</v>
          </cell>
          <cell r="M35">
            <v>0.31812901297304963</v>
          </cell>
        </row>
        <row r="37">
          <cell r="K37">
            <v>5.0069203689362851E-2</v>
          </cell>
          <cell r="L37">
            <v>6.0141634295740598E-2</v>
          </cell>
          <cell r="M37">
            <v>4.3263793686535656E-2</v>
          </cell>
        </row>
        <row r="38">
          <cell r="K38">
            <v>4.4970762369680006E-2</v>
          </cell>
          <cell r="L38">
            <v>3.617627854874117E-2</v>
          </cell>
          <cell r="M38">
            <v>4.2604560833742644E-2</v>
          </cell>
        </row>
        <row r="40">
          <cell r="K40">
            <v>1.1614616536566924E-2</v>
          </cell>
          <cell r="L40">
            <v>1.2081767416084244E-2</v>
          </cell>
          <cell r="M40">
            <v>4.2743646260443802E-2</v>
          </cell>
        </row>
        <row r="42">
          <cell r="K42">
            <v>0.10425177767245386</v>
          </cell>
          <cell r="L42">
            <v>-1.9481571707607781</v>
          </cell>
          <cell r="M42">
            <v>-1.2710028033528276</v>
          </cell>
        </row>
        <row r="43">
          <cell r="K43">
            <v>0.3261960667679642</v>
          </cell>
          <cell r="L43">
            <v>-1.8197729202798691</v>
          </cell>
          <cell r="M43">
            <v>-1.2160840962820871</v>
          </cell>
        </row>
        <row r="44">
          <cell r="K44">
            <v>-2.546190369139012</v>
          </cell>
          <cell r="L44">
            <v>-1.6709083249157319</v>
          </cell>
          <cell r="M44">
            <v>1.4106751290155262</v>
          </cell>
        </row>
        <row r="45">
          <cell r="K45">
            <v>-0.17260624146180614</v>
          </cell>
          <cell r="L45">
            <v>0.41666841386005071</v>
          </cell>
          <cell r="M45">
            <v>0.51048395728807261</v>
          </cell>
        </row>
      </sheetData>
      <sheetData sheetId="3">
        <row r="4">
          <cell r="K4">
            <v>189.75794034200001</v>
          </cell>
          <cell r="L4">
            <v>197.92061361399999</v>
          </cell>
          <cell r="M4">
            <v>209.89493958</v>
          </cell>
          <cell r="N4">
            <v>217.796412936</v>
          </cell>
        </row>
        <row r="5">
          <cell r="K5">
            <v>37.767449988999999</v>
          </cell>
          <cell r="L5">
            <v>40.512637597999998</v>
          </cell>
          <cell r="M5">
            <v>44.284307953000003</v>
          </cell>
          <cell r="N5">
            <v>47.046637613999998</v>
          </cell>
        </row>
        <row r="6">
          <cell r="K6">
            <v>69.105315619999999</v>
          </cell>
          <cell r="L6">
            <v>72.661315849000005</v>
          </cell>
          <cell r="M6">
            <v>76.156002994000005</v>
          </cell>
          <cell r="N6">
            <v>79.478703241000005</v>
          </cell>
        </row>
        <row r="7">
          <cell r="K7">
            <v>3.4646861160000002</v>
          </cell>
          <cell r="L7">
            <v>3.3274085539999998</v>
          </cell>
          <cell r="M7">
            <v>4.2507981519999998</v>
          </cell>
          <cell r="N7">
            <v>4.8493337070000004</v>
          </cell>
        </row>
        <row r="8">
          <cell r="K8">
            <v>72.523087128</v>
          </cell>
          <cell r="L8">
            <v>74.408202294000006</v>
          </cell>
          <cell r="M8">
            <v>77.780229315</v>
          </cell>
          <cell r="N8">
            <v>79.560171374000006</v>
          </cell>
        </row>
        <row r="9">
          <cell r="K9">
            <v>6.89740149</v>
          </cell>
          <cell r="L9">
            <v>7.0110493189999996</v>
          </cell>
          <cell r="M9">
            <v>7.423601165</v>
          </cell>
          <cell r="N9">
            <v>6.8615669989999999</v>
          </cell>
        </row>
        <row r="10">
          <cell r="K10">
            <v>229.468799824</v>
          </cell>
          <cell r="L10">
            <v>239.51271450900001</v>
          </cell>
          <cell r="M10">
            <v>248.15304905100001</v>
          </cell>
          <cell r="N10">
            <v>253.68272603400001</v>
          </cell>
        </row>
        <row r="11">
          <cell r="K11">
            <v>151.35553482500001</v>
          </cell>
          <cell r="L11">
            <v>158.28035661000001</v>
          </cell>
          <cell r="M11">
            <v>163.170551679</v>
          </cell>
          <cell r="N11">
            <v>165.87404794599999</v>
          </cell>
        </row>
        <row r="12">
          <cell r="K12">
            <v>58.757455733999997</v>
          </cell>
          <cell r="L12">
            <v>60.961353432999999</v>
          </cell>
          <cell r="M12">
            <v>57.439113495000001</v>
          </cell>
          <cell r="N12">
            <v>60.263885369999997</v>
          </cell>
        </row>
        <row r="13">
          <cell r="K13">
            <v>92.598079091000002</v>
          </cell>
          <cell r="L13">
            <v>97.319003178000003</v>
          </cell>
          <cell r="M13">
            <v>105.731438184</v>
          </cell>
          <cell r="N13">
            <v>105.61016257599999</v>
          </cell>
        </row>
        <row r="14">
          <cell r="K14">
            <v>36.944908712999997</v>
          </cell>
          <cell r="L14">
            <v>37.153367676000002</v>
          </cell>
          <cell r="M14">
            <v>37.850980597000003</v>
          </cell>
          <cell r="N14">
            <v>38.126282377000003</v>
          </cell>
        </row>
        <row r="15">
          <cell r="K15">
            <v>26.634344877</v>
          </cell>
          <cell r="L15">
            <v>26.462085035000001</v>
          </cell>
          <cell r="M15">
            <v>26.773379818999999</v>
          </cell>
          <cell r="N15">
            <v>27.099344878</v>
          </cell>
        </row>
        <row r="16">
          <cell r="K16">
            <v>1.985802485</v>
          </cell>
          <cell r="L16">
            <v>2.034533529</v>
          </cell>
          <cell r="M16">
            <v>2.0656059529999999</v>
          </cell>
          <cell r="N16">
            <v>2.0843995780000002</v>
          </cell>
        </row>
        <row r="17">
          <cell r="K17">
            <v>8.3247613509999994</v>
          </cell>
          <cell r="L17">
            <v>8.6567491130000001</v>
          </cell>
          <cell r="M17">
            <v>9.0119948250000004</v>
          </cell>
          <cell r="N17">
            <v>8.9425379219999996</v>
          </cell>
        </row>
        <row r="18">
          <cell r="K18">
            <v>18.366509099999998</v>
          </cell>
          <cell r="L18">
            <v>19.511739840000001</v>
          </cell>
          <cell r="M18">
            <v>21.000013890000002</v>
          </cell>
          <cell r="N18">
            <v>21.542210901000001</v>
          </cell>
        </row>
        <row r="19">
          <cell r="K19">
            <v>14.595021115</v>
          </cell>
          <cell r="L19">
            <v>15.893983763</v>
          </cell>
          <cell r="M19">
            <v>16.899788121</v>
          </cell>
          <cell r="N19">
            <v>18.310855317000001</v>
          </cell>
        </row>
        <row r="20">
          <cell r="K20">
            <v>8.2068260710000001</v>
          </cell>
          <cell r="L20">
            <v>8.6732666189999996</v>
          </cell>
          <cell r="M20">
            <v>9.2317147639999995</v>
          </cell>
          <cell r="N20">
            <v>9.8293294929999995</v>
          </cell>
        </row>
        <row r="21">
          <cell r="K21">
            <v>39.710859481999996</v>
          </cell>
          <cell r="L21">
            <v>41.592100895000002</v>
          </cell>
          <cell r="M21">
            <v>38.258109470999997</v>
          </cell>
          <cell r="N21">
            <v>35.886313098000002</v>
          </cell>
        </row>
        <row r="22">
          <cell r="K22">
            <v>24.065964399999999</v>
          </cell>
          <cell r="L22">
            <v>25.799632305999999</v>
          </cell>
          <cell r="M22">
            <v>22.214522722000002</v>
          </cell>
          <cell r="N22">
            <v>19.624541039</v>
          </cell>
        </row>
        <row r="23">
          <cell r="K23">
            <v>63.643933902000001</v>
          </cell>
          <cell r="L23">
            <v>67.862011960999993</v>
          </cell>
          <cell r="M23">
            <v>72.570954174999997</v>
          </cell>
          <cell r="N23">
            <v>77.365948087000007</v>
          </cell>
        </row>
        <row r="24">
          <cell r="K24">
            <v>44.094451495000001</v>
          </cell>
          <cell r="L24">
            <v>47.719586909</v>
          </cell>
          <cell r="M24">
            <v>51.781793681000003</v>
          </cell>
          <cell r="N24">
            <v>55.056870107000002</v>
          </cell>
        </row>
        <row r="25">
          <cell r="K25">
            <v>16.269817343</v>
          </cell>
          <cell r="L25">
            <v>16.604366699</v>
          </cell>
          <cell r="M25">
            <v>17.404731354999999</v>
          </cell>
          <cell r="N25">
            <v>18.313110095999999</v>
          </cell>
        </row>
        <row r="26">
          <cell r="K26">
            <v>3.279665064</v>
          </cell>
          <cell r="L26">
            <v>3.5380583529999998</v>
          </cell>
          <cell r="M26">
            <v>3.3844291379999998</v>
          </cell>
          <cell r="N26">
            <v>3.9959678830000001</v>
          </cell>
        </row>
        <row r="27">
          <cell r="K27">
            <v>26.636375621999999</v>
          </cell>
          <cell r="L27">
            <v>27.684237542999998</v>
          </cell>
          <cell r="M27">
            <v>29.771584578999999</v>
          </cell>
          <cell r="N27">
            <v>31.137345150000002</v>
          </cell>
        </row>
        <row r="28">
          <cell r="K28">
            <v>5.9562845050000002</v>
          </cell>
          <cell r="L28">
            <v>5.6970575779999999</v>
          </cell>
          <cell r="M28">
            <v>5.962205011</v>
          </cell>
          <cell r="N28">
            <v>6.5200367229999996</v>
          </cell>
        </row>
        <row r="29">
          <cell r="K29">
            <v>15.775781152</v>
          </cell>
          <cell r="L29">
            <v>16.721943783</v>
          </cell>
          <cell r="M29">
            <v>18.496031918</v>
          </cell>
          <cell r="N29">
            <v>19.374156151000001</v>
          </cell>
        </row>
        <row r="30">
          <cell r="K30">
            <v>4.9043099650000004</v>
          </cell>
          <cell r="L30">
            <v>5.2652361809999997</v>
          </cell>
          <cell r="M30">
            <v>5.3133476499999999</v>
          </cell>
          <cell r="N30">
            <v>5.243152276</v>
          </cell>
        </row>
        <row r="31">
          <cell r="K31">
            <v>253.401874244</v>
          </cell>
          <cell r="L31">
            <v>265.78262557599999</v>
          </cell>
          <cell r="M31">
            <v>282.46589375500002</v>
          </cell>
          <cell r="N31">
            <v>295.16236102300002</v>
          </cell>
        </row>
        <row r="32">
          <cell r="K32">
            <v>256.10517544599998</v>
          </cell>
          <cell r="L32">
            <v>267.19695205199997</v>
          </cell>
          <cell r="M32">
            <v>277.92463363000002</v>
          </cell>
          <cell r="N32">
            <v>284.82007118500002</v>
          </cell>
        </row>
        <row r="33">
          <cell r="K33">
            <v>2.703301202</v>
          </cell>
          <cell r="L33">
            <v>1.4143264769999999</v>
          </cell>
          <cell r="M33">
            <v>-4.5412601239999999</v>
          </cell>
          <cell r="N33">
            <v>-10.342289837999999</v>
          </cell>
        </row>
        <row r="34">
          <cell r="K34">
            <v>15.644895081</v>
          </cell>
          <cell r="L34">
            <v>15.792468589</v>
          </cell>
          <cell r="M34">
            <v>16.043586748999999</v>
          </cell>
          <cell r="N34">
            <v>16.261772058999998</v>
          </cell>
        </row>
        <row r="35">
          <cell r="K35">
            <v>17.972438544999999</v>
          </cell>
          <cell r="L35">
            <v>18.346880906999999</v>
          </cell>
          <cell r="M35">
            <v>17.949112568</v>
          </cell>
          <cell r="N35">
            <v>23.659246032999999</v>
          </cell>
        </row>
        <row r="36">
          <cell r="K36">
            <v>2.3275434640000001</v>
          </cell>
          <cell r="L36">
            <v>2.5544123189999999</v>
          </cell>
          <cell r="M36">
            <v>1.9055258180000001</v>
          </cell>
          <cell r="N36">
            <v>7.3974739740000004</v>
          </cell>
        </row>
        <row r="37">
          <cell r="K37">
            <v>269.04676932500001</v>
          </cell>
          <cell r="L37">
            <v>281.57509416400001</v>
          </cell>
          <cell r="M37">
            <v>298.50948050400001</v>
          </cell>
          <cell r="N37">
            <v>311.42413308200003</v>
          </cell>
        </row>
        <row r="38">
          <cell r="K38">
            <v>274.07761399100002</v>
          </cell>
          <cell r="L38">
            <v>285.54383295899999</v>
          </cell>
          <cell r="M38">
            <v>295.87374619799999</v>
          </cell>
          <cell r="N38">
            <v>308.47931721700002</v>
          </cell>
        </row>
        <row r="39">
          <cell r="K39">
            <v>5.0308446660000001</v>
          </cell>
          <cell r="L39">
            <v>3.9687387950000002</v>
          </cell>
          <cell r="M39">
            <v>-2.6357343059999998</v>
          </cell>
          <cell r="N39">
            <v>-2.9448158640000002</v>
          </cell>
        </row>
        <row r="40">
          <cell r="K40">
            <v>171.61362794499999</v>
          </cell>
          <cell r="L40">
            <v>172.81841663500001</v>
          </cell>
          <cell r="M40">
            <v>174.90636855</v>
          </cell>
          <cell r="N40">
            <v>182.382504496</v>
          </cell>
        </row>
      </sheetData>
      <sheetData sheetId="4"/>
      <sheetData sheetId="5"/>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7:O62"/>
  <sheetViews>
    <sheetView workbookViewId="0">
      <selection activeCell="B63" sqref="B63"/>
    </sheetView>
  </sheetViews>
  <sheetFormatPr baseColWidth="10" defaultColWidth="11.42578125" defaultRowHeight="12.75" x14ac:dyDescent="0.2"/>
  <cols>
    <col min="1" max="1" width="12.42578125" style="2" customWidth="1"/>
    <col min="2" max="4" width="11.42578125" style="2"/>
    <col min="5" max="5" width="11.85546875" style="2" customWidth="1"/>
    <col min="6" max="6" width="11.42578125" style="2"/>
    <col min="7" max="7" width="12.140625" style="2" customWidth="1"/>
    <col min="8" max="10" width="11.42578125" style="2"/>
    <col min="11" max="11" width="17.140625" style="2" customWidth="1"/>
    <col min="12" max="16384" width="11.42578125" style="2"/>
  </cols>
  <sheetData>
    <row r="7" spans="11:15" ht="18" x14ac:dyDescent="0.25">
      <c r="K7" s="1" t="s">
        <v>0</v>
      </c>
    </row>
    <row r="8" spans="11:15" ht="18" x14ac:dyDescent="0.25">
      <c r="K8" s="1"/>
    </row>
    <row r="9" spans="11:15" ht="45" x14ac:dyDescent="0.6">
      <c r="K9" s="3">
        <v>4</v>
      </c>
      <c r="L9" s="4"/>
      <c r="M9" s="4"/>
      <c r="N9" s="4"/>
      <c r="O9" s="4"/>
    </row>
    <row r="15" spans="11:15" ht="6" customHeight="1" x14ac:dyDescent="0.2"/>
    <row r="24" spans="1:11" ht="30" x14ac:dyDescent="0.4">
      <c r="A24" s="5"/>
      <c r="B24" s="5" t="s">
        <v>1</v>
      </c>
      <c r="C24" s="4"/>
      <c r="D24" s="4"/>
      <c r="E24" s="4"/>
      <c r="F24" s="5"/>
      <c r="G24" s="4"/>
      <c r="H24" s="4"/>
      <c r="I24" s="4"/>
      <c r="J24" s="4"/>
      <c r="K24" s="4"/>
    </row>
    <row r="25" spans="1:11" ht="30" x14ac:dyDescent="0.4">
      <c r="A25" s="5" t="s">
        <v>2</v>
      </c>
      <c r="B25" s="5" t="s">
        <v>3</v>
      </c>
      <c r="C25" s="4"/>
      <c r="D25" s="4"/>
      <c r="E25" s="4"/>
      <c r="F25" s="5"/>
      <c r="G25" s="4"/>
      <c r="H25" s="4"/>
      <c r="I25" s="4"/>
      <c r="J25" s="4"/>
      <c r="K25" s="4"/>
    </row>
    <row r="26" spans="1:11" ht="30" x14ac:dyDescent="0.4">
      <c r="B26" s="5" t="s">
        <v>4</v>
      </c>
    </row>
    <row r="27" spans="1:11" ht="30" x14ac:dyDescent="0.4">
      <c r="B27" s="5"/>
    </row>
    <row r="28" spans="1:11" ht="15.75" x14ac:dyDescent="0.25">
      <c r="B28" s="6" t="s">
        <v>5</v>
      </c>
    </row>
    <row r="29" spans="1:11" ht="15" x14ac:dyDescent="0.2">
      <c r="C29" s="7"/>
      <c r="D29" s="7"/>
      <c r="E29" s="7"/>
      <c r="F29" s="7"/>
      <c r="G29" s="7"/>
    </row>
    <row r="30" spans="1:11" ht="15.75" x14ac:dyDescent="0.25">
      <c r="B30" s="8" t="s">
        <v>6</v>
      </c>
      <c r="C30" s="8"/>
      <c r="D30" s="8"/>
      <c r="E30" s="8"/>
      <c r="F30" s="8"/>
      <c r="G30" s="8"/>
    </row>
    <row r="31" spans="1:11" ht="15.75" x14ac:dyDescent="0.25">
      <c r="C31" s="8"/>
      <c r="D31" s="8"/>
      <c r="E31" s="8"/>
      <c r="F31" s="8"/>
      <c r="G31" s="9"/>
    </row>
    <row r="32" spans="1:11" ht="15.75" x14ac:dyDescent="0.25">
      <c r="B32" s="8" t="s">
        <v>7</v>
      </c>
      <c r="C32" s="8"/>
      <c r="D32" s="8"/>
      <c r="E32" s="8"/>
      <c r="F32" s="8"/>
      <c r="G32" s="9"/>
    </row>
    <row r="33" spans="2:7" ht="15.75" x14ac:dyDescent="0.25">
      <c r="C33" s="8"/>
      <c r="D33" s="8"/>
      <c r="E33" s="8"/>
      <c r="F33" s="8"/>
      <c r="G33" s="9"/>
    </row>
    <row r="34" spans="2:7" ht="15.75" x14ac:dyDescent="0.25">
      <c r="B34" s="8" t="s">
        <v>8</v>
      </c>
      <c r="C34" s="8"/>
      <c r="D34" s="8"/>
      <c r="E34" s="8"/>
      <c r="F34" s="8"/>
      <c r="G34" s="9"/>
    </row>
    <row r="35" spans="2:7" ht="15.75" x14ac:dyDescent="0.25">
      <c r="C35" s="8"/>
      <c r="D35" s="8"/>
      <c r="E35" s="8"/>
      <c r="F35" s="8"/>
      <c r="G35" s="9"/>
    </row>
    <row r="36" spans="2:7" ht="15.75" x14ac:dyDescent="0.25">
      <c r="B36" s="8" t="s">
        <v>9</v>
      </c>
      <c r="C36" s="8"/>
      <c r="D36" s="8"/>
      <c r="E36" s="8"/>
      <c r="F36" s="8"/>
      <c r="G36" s="8"/>
    </row>
    <row r="37" spans="2:7" ht="15.75" x14ac:dyDescent="0.25">
      <c r="C37" s="8"/>
      <c r="D37" s="8"/>
      <c r="E37" s="8"/>
      <c r="F37" s="8"/>
      <c r="G37" s="9"/>
    </row>
    <row r="38" spans="2:7" ht="15.75" x14ac:dyDescent="0.25">
      <c r="B38" s="8" t="s">
        <v>10</v>
      </c>
      <c r="C38" s="8"/>
      <c r="D38" s="8"/>
      <c r="E38" s="8"/>
      <c r="F38" s="8"/>
      <c r="G38" s="9"/>
    </row>
    <row r="39" spans="2:7" ht="15.75" x14ac:dyDescent="0.25">
      <c r="C39" s="8"/>
      <c r="D39" s="8"/>
      <c r="E39" s="8"/>
      <c r="F39" s="8"/>
      <c r="G39" s="9"/>
    </row>
    <row r="40" spans="2:7" ht="15.75" x14ac:dyDescent="0.25">
      <c r="B40" s="8" t="s">
        <v>11</v>
      </c>
      <c r="C40" s="8"/>
      <c r="D40" s="8"/>
      <c r="E40" s="8"/>
      <c r="F40" s="8"/>
      <c r="G40" s="9"/>
    </row>
    <row r="41" spans="2:7" ht="15.75" x14ac:dyDescent="0.25">
      <c r="C41" s="8"/>
      <c r="D41" s="8"/>
      <c r="E41" s="8"/>
      <c r="F41" s="8"/>
      <c r="G41" s="9"/>
    </row>
    <row r="42" spans="2:7" ht="15.75" x14ac:dyDescent="0.25">
      <c r="B42" s="8" t="s">
        <v>12</v>
      </c>
      <c r="C42" s="8"/>
      <c r="D42" s="8"/>
      <c r="E42" s="8"/>
    </row>
    <row r="43" spans="2:7" ht="15.75" x14ac:dyDescent="0.25">
      <c r="C43" s="8"/>
      <c r="D43" s="8"/>
      <c r="E43" s="8"/>
    </row>
    <row r="44" spans="2:7" ht="15.75" x14ac:dyDescent="0.25">
      <c r="B44" s="8" t="s">
        <v>13</v>
      </c>
      <c r="C44" s="8"/>
      <c r="D44" s="8"/>
      <c r="E44" s="8"/>
      <c r="F44" s="8"/>
      <c r="G44" s="8"/>
    </row>
    <row r="45" spans="2:7" ht="15.75" x14ac:dyDescent="0.25">
      <c r="C45" s="8"/>
      <c r="D45" s="8"/>
      <c r="E45" s="8"/>
      <c r="F45" s="8"/>
      <c r="G45" s="9"/>
    </row>
    <row r="46" spans="2:7" ht="15.75" x14ac:dyDescent="0.25">
      <c r="B46" s="8" t="s">
        <v>14</v>
      </c>
      <c r="C46" s="8"/>
      <c r="D46" s="8"/>
      <c r="E46" s="8"/>
    </row>
    <row r="47" spans="2:7" ht="15.75" x14ac:dyDescent="0.25">
      <c r="B47" s="8"/>
      <c r="C47" s="8"/>
      <c r="D47" s="8"/>
      <c r="E47" s="8"/>
    </row>
    <row r="48" spans="2:7" ht="15.75" x14ac:dyDescent="0.25">
      <c r="B48" s="8" t="s">
        <v>15</v>
      </c>
      <c r="C48" s="8"/>
      <c r="D48" s="8"/>
      <c r="E48" s="8"/>
    </row>
    <row r="49" spans="2:7" ht="15.75" x14ac:dyDescent="0.25">
      <c r="B49" s="8"/>
      <c r="C49" s="8"/>
      <c r="D49" s="8"/>
      <c r="E49" s="8"/>
    </row>
    <row r="50" spans="2:7" ht="15.75" x14ac:dyDescent="0.25">
      <c r="B50" s="8" t="s">
        <v>16</v>
      </c>
      <c r="C50" s="8"/>
      <c r="D50" s="8"/>
      <c r="E50" s="8"/>
    </row>
    <row r="51" spans="2:7" ht="15.75" x14ac:dyDescent="0.25">
      <c r="B51" s="8"/>
      <c r="C51" s="8"/>
      <c r="D51" s="8"/>
      <c r="E51" s="8"/>
    </row>
    <row r="52" spans="2:7" ht="15.75" x14ac:dyDescent="0.25">
      <c r="B52" s="8" t="s">
        <v>17</v>
      </c>
      <c r="C52" s="8"/>
      <c r="D52" s="8"/>
      <c r="E52" s="8"/>
    </row>
    <row r="53" spans="2:7" ht="15.75" x14ac:dyDescent="0.25">
      <c r="B53" s="8"/>
      <c r="C53" s="8"/>
      <c r="D53" s="8"/>
      <c r="E53" s="8"/>
    </row>
    <row r="54" spans="2:7" ht="15.75" x14ac:dyDescent="0.25">
      <c r="B54" s="8" t="s">
        <v>18</v>
      </c>
      <c r="C54" s="8"/>
      <c r="D54" s="8"/>
      <c r="E54" s="8"/>
      <c r="F54" s="8"/>
      <c r="G54" s="8"/>
    </row>
    <row r="55" spans="2:7" ht="15.75" x14ac:dyDescent="0.25">
      <c r="B55" s="8"/>
      <c r="C55" s="8"/>
      <c r="D55" s="8"/>
      <c r="E55" s="8"/>
    </row>
    <row r="56" spans="2:7" ht="15.75" x14ac:dyDescent="0.25">
      <c r="B56" s="8" t="s">
        <v>19</v>
      </c>
      <c r="C56" s="8"/>
      <c r="D56" s="8"/>
      <c r="E56" s="8"/>
      <c r="F56" s="8"/>
      <c r="G56" s="8"/>
    </row>
    <row r="57" spans="2:7" ht="15.75" x14ac:dyDescent="0.25">
      <c r="B57" s="8"/>
      <c r="C57" s="8"/>
      <c r="D57" s="8"/>
      <c r="E57" s="8"/>
    </row>
    <row r="58" spans="2:7" ht="15.75" x14ac:dyDescent="0.25">
      <c r="B58" s="8" t="s">
        <v>20</v>
      </c>
      <c r="C58" s="8"/>
      <c r="D58" s="8"/>
      <c r="E58" s="8"/>
      <c r="F58" s="8"/>
      <c r="G58" s="8"/>
    </row>
    <row r="59" spans="2:7" ht="15.75" x14ac:dyDescent="0.25">
      <c r="B59" s="8"/>
      <c r="C59" s="8"/>
      <c r="D59" s="8"/>
      <c r="E59" s="8"/>
    </row>
    <row r="60" spans="2:7" ht="15.75" x14ac:dyDescent="0.25">
      <c r="B60" s="8" t="s">
        <v>1971</v>
      </c>
      <c r="C60" s="8"/>
      <c r="D60" s="8"/>
      <c r="E60" s="8"/>
      <c r="F60" s="8"/>
      <c r="G60" s="8"/>
    </row>
    <row r="61" spans="2:7" ht="15.75" x14ac:dyDescent="0.25">
      <c r="B61" s="8"/>
      <c r="C61" s="8"/>
      <c r="D61" s="8"/>
      <c r="E61" s="8"/>
    </row>
    <row r="62" spans="2:7" ht="15.75" x14ac:dyDescent="0.25">
      <c r="B62" s="7" t="s">
        <v>1972</v>
      </c>
      <c r="C62" s="8"/>
      <c r="D62" s="8"/>
      <c r="E62" s="8"/>
      <c r="F62" s="8"/>
      <c r="G62" s="8"/>
    </row>
  </sheetData>
  <pageMargins left="0.7" right="0.7" top="0.75" bottom="0.75" header="0.3" footer="0.3"/>
  <pageSetup paperSize="9" scale="6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Q54"/>
  <sheetViews>
    <sheetView workbookViewId="0">
      <pane xSplit="1" ySplit="5" topLeftCell="B17" activePane="bottomRight" state="frozen"/>
      <selection activeCell="B6" sqref="B6"/>
      <selection pane="topRight" activeCell="B6" sqref="B6"/>
      <selection pane="bottomLeft" activeCell="B6" sqref="B6"/>
      <selection pane="bottomRight" activeCell="H5" sqref="H5:H48"/>
    </sheetView>
  </sheetViews>
  <sheetFormatPr baseColWidth="10" defaultColWidth="11.42578125" defaultRowHeight="12.75" x14ac:dyDescent="0.2"/>
  <cols>
    <col min="1" max="1" width="53.140625" style="2" customWidth="1"/>
    <col min="2" max="2" width="12" style="156" customWidth="1"/>
    <col min="3" max="3" width="12.85546875" style="2" customWidth="1"/>
    <col min="4" max="4" width="9.5703125" style="155" customWidth="1"/>
    <col min="5" max="5" width="11.42578125" style="155" customWidth="1"/>
    <col min="6" max="6" width="9.5703125" style="2" customWidth="1"/>
    <col min="7" max="7" width="10.140625" style="2" customWidth="1"/>
    <col min="8" max="8" width="9.5703125" style="2" customWidth="1"/>
    <col min="9" max="16384" width="11.42578125" style="2"/>
  </cols>
  <sheetData>
    <row r="1" spans="1:17" ht="18" x14ac:dyDescent="0.25">
      <c r="A1" s="138" t="s">
        <v>193</v>
      </c>
      <c r="B1" s="139"/>
      <c r="C1" s="139"/>
      <c r="D1" s="139"/>
      <c r="E1" s="139"/>
      <c r="F1" s="139"/>
      <c r="G1" s="139"/>
      <c r="H1" s="139"/>
    </row>
    <row r="2" spans="1:17" x14ac:dyDescent="0.2">
      <c r="A2" s="128"/>
      <c r="B2" s="140"/>
      <c r="C2" s="128"/>
      <c r="D2" s="141"/>
      <c r="E2" s="141"/>
      <c r="F2" s="128"/>
      <c r="G2" s="128"/>
      <c r="H2" s="128"/>
    </row>
    <row r="3" spans="1:17" ht="18.75" x14ac:dyDescent="0.25">
      <c r="A3" s="142" t="s">
        <v>194</v>
      </c>
      <c r="B3" s="140"/>
      <c r="C3" s="128"/>
      <c r="D3" s="141"/>
      <c r="E3" s="141"/>
      <c r="F3" s="128"/>
      <c r="G3" s="128"/>
      <c r="H3" s="128"/>
    </row>
    <row r="4" spans="1:17" x14ac:dyDescent="0.2">
      <c r="A4" s="69" t="s">
        <v>142</v>
      </c>
      <c r="B4" s="140"/>
      <c r="C4" s="128"/>
      <c r="D4" s="141"/>
      <c r="E4" s="128"/>
      <c r="F4" s="141"/>
      <c r="G4" s="1709" t="s">
        <v>143</v>
      </c>
      <c r="H4" s="1709"/>
    </row>
    <row r="5" spans="1:17" ht="42" customHeight="1" x14ac:dyDescent="0.2">
      <c r="A5" s="70" t="s">
        <v>144</v>
      </c>
      <c r="B5" s="74">
        <v>2021</v>
      </c>
      <c r="C5" s="73" t="s">
        <v>1993</v>
      </c>
      <c r="D5" s="74">
        <v>2022</v>
      </c>
      <c r="E5" s="73" t="s">
        <v>2007</v>
      </c>
      <c r="F5" s="74">
        <v>2023</v>
      </c>
      <c r="G5" s="73" t="s">
        <v>2007</v>
      </c>
      <c r="H5" s="74">
        <v>2024</v>
      </c>
    </row>
    <row r="6" spans="1:17" s="123" customFormat="1" ht="15" customHeight="1" x14ac:dyDescent="0.2">
      <c r="A6" s="75" t="s">
        <v>147</v>
      </c>
      <c r="B6" s="76">
        <v>27.519499716999999</v>
      </c>
      <c r="C6" s="77">
        <v>5.5648957602741911E-2</v>
      </c>
      <c r="D6" s="76">
        <v>29.05093119</v>
      </c>
      <c r="E6" s="77">
        <v>7.9152236049201852E-2</v>
      </c>
      <c r="F6" s="76">
        <v>31.350377352999999</v>
      </c>
      <c r="G6" s="77">
        <v>4.8249161500292237E-2</v>
      </c>
      <c r="H6" s="76">
        <v>32.863006773000002</v>
      </c>
      <c r="I6" s="143"/>
      <c r="J6" s="143"/>
      <c r="L6" s="143"/>
      <c r="M6" s="143"/>
      <c r="N6" s="143"/>
      <c r="O6" s="143"/>
      <c r="P6" s="143"/>
      <c r="Q6" s="143"/>
    </row>
    <row r="7" spans="1:17" s="123" customFormat="1" ht="15" customHeight="1" x14ac:dyDescent="0.2">
      <c r="A7" s="80" t="s">
        <v>35</v>
      </c>
      <c r="B7" s="81">
        <v>7.2426410819999996</v>
      </c>
      <c r="C7" s="82">
        <v>6.2411400051758159E-2</v>
      </c>
      <c r="D7" s="81">
        <v>7.6946644519999996</v>
      </c>
      <c r="E7" s="82">
        <v>9.5020287832039196E-2</v>
      </c>
      <c r="F7" s="81">
        <v>8.4258136829999994</v>
      </c>
      <c r="G7" s="82">
        <v>4.4180923529210769E-2</v>
      </c>
      <c r="H7" s="81">
        <v>8.7980739129999996</v>
      </c>
      <c r="I7" s="143"/>
      <c r="J7" s="143"/>
      <c r="L7" s="143"/>
      <c r="M7" s="143"/>
      <c r="N7" s="143"/>
      <c r="O7" s="143"/>
      <c r="P7" s="143"/>
      <c r="Q7" s="143"/>
    </row>
    <row r="8" spans="1:17" s="123" customFormat="1" ht="15" customHeight="1" x14ac:dyDescent="0.2">
      <c r="A8" s="80" t="s">
        <v>37</v>
      </c>
      <c r="B8" s="81">
        <v>10.459450776000001</v>
      </c>
      <c r="C8" s="82">
        <v>6.7495868102357859E-2</v>
      </c>
      <c r="D8" s="81">
        <v>11.165420486</v>
      </c>
      <c r="E8" s="82">
        <v>6.3312574469217342E-2</v>
      </c>
      <c r="F8" s="81">
        <v>11.872332002</v>
      </c>
      <c r="G8" s="82">
        <v>5.931016441263437E-2</v>
      </c>
      <c r="H8" s="81">
        <v>12.576481964999999</v>
      </c>
      <c r="I8" s="143"/>
      <c r="J8" s="143"/>
      <c r="L8" s="143"/>
      <c r="M8" s="143"/>
      <c r="N8" s="143"/>
      <c r="O8" s="143"/>
      <c r="P8" s="143"/>
      <c r="Q8" s="143"/>
    </row>
    <row r="9" spans="1:17" s="123" customFormat="1" ht="15" customHeight="1" x14ac:dyDescent="0.2">
      <c r="A9" s="80" t="s">
        <v>148</v>
      </c>
      <c r="B9" s="81">
        <v>0.52471623599999995</v>
      </c>
      <c r="C9" s="82">
        <v>-1.0908315023056003E-3</v>
      </c>
      <c r="D9" s="81">
        <v>0.52414385900000005</v>
      </c>
      <c r="E9" s="82">
        <v>0.3602514572244564</v>
      </c>
      <c r="F9" s="81">
        <v>0.712967448</v>
      </c>
      <c r="G9" s="82">
        <v>0.11230171198503291</v>
      </c>
      <c r="H9" s="81">
        <v>0.79303491299999995</v>
      </c>
      <c r="I9" s="143"/>
      <c r="J9" s="143"/>
      <c r="L9" s="143"/>
      <c r="M9" s="143"/>
      <c r="N9" s="143"/>
      <c r="O9" s="143"/>
      <c r="P9" s="143"/>
      <c r="Q9" s="143"/>
    </row>
    <row r="10" spans="1:17" ht="15" customHeight="1" x14ac:dyDescent="0.2">
      <c r="A10" s="80" t="s">
        <v>39</v>
      </c>
      <c r="B10" s="81">
        <v>7.9285868050000001</v>
      </c>
      <c r="C10" s="82">
        <v>4.0928113418063239E-2</v>
      </c>
      <c r="D10" s="81">
        <v>8.2530889050000003</v>
      </c>
      <c r="E10" s="82">
        <v>5.4862324544412422E-2</v>
      </c>
      <c r="F10" s="81">
        <v>8.7058725470000002</v>
      </c>
      <c r="G10" s="82">
        <v>6.4220903301951404E-2</v>
      </c>
      <c r="H10" s="81">
        <v>9.2649715459999999</v>
      </c>
      <c r="I10" s="144"/>
      <c r="J10" s="144"/>
      <c r="L10" s="143"/>
      <c r="M10" s="143"/>
      <c r="N10" s="143"/>
      <c r="O10" s="143"/>
      <c r="P10" s="143"/>
      <c r="Q10" s="143"/>
    </row>
    <row r="11" spans="1:17" s="123" customFormat="1" ht="15" customHeight="1" x14ac:dyDescent="0.2">
      <c r="A11" s="80" t="s">
        <v>149</v>
      </c>
      <c r="B11" s="81">
        <v>1.364104819</v>
      </c>
      <c r="C11" s="82">
        <v>3.6293889817275105E-2</v>
      </c>
      <c r="D11" s="81">
        <v>1.4136134890000001</v>
      </c>
      <c r="E11" s="82">
        <v>0.15547261377328292</v>
      </c>
      <c r="F11" s="81">
        <v>1.633391673</v>
      </c>
      <c r="G11" s="82">
        <v>-0.12424897246307931</v>
      </c>
      <c r="H11" s="81">
        <v>1.4304444359999999</v>
      </c>
      <c r="I11" s="143"/>
      <c r="J11" s="143"/>
      <c r="L11" s="143"/>
      <c r="M11" s="143"/>
      <c r="N11" s="143"/>
      <c r="O11" s="143"/>
      <c r="P11" s="143"/>
      <c r="Q11" s="143"/>
    </row>
    <row r="12" spans="1:17" ht="15" customHeight="1" x14ac:dyDescent="0.2">
      <c r="A12" s="83" t="s">
        <v>150</v>
      </c>
      <c r="B12" s="84">
        <v>33.702787278999999</v>
      </c>
      <c r="C12" s="85">
        <v>6.7850475572531099E-2</v>
      </c>
      <c r="D12" s="84">
        <v>35.989537423999998</v>
      </c>
      <c r="E12" s="85">
        <v>7.365720400263398E-2</v>
      </c>
      <c r="F12" s="84">
        <v>38.640426124000001</v>
      </c>
      <c r="G12" s="85">
        <v>4.2665614082760372E-2</v>
      </c>
      <c r="H12" s="84">
        <v>40.289043632999999</v>
      </c>
      <c r="I12" s="144"/>
      <c r="J12" s="144"/>
      <c r="L12" s="143"/>
      <c r="M12" s="143"/>
      <c r="N12" s="143"/>
      <c r="O12" s="143"/>
      <c r="P12" s="143"/>
      <c r="Q12" s="143"/>
    </row>
    <row r="13" spans="1:17" ht="15" customHeight="1" x14ac:dyDescent="0.2">
      <c r="A13" s="80" t="s">
        <v>60</v>
      </c>
      <c r="B13" s="81">
        <v>18.439102553000001</v>
      </c>
      <c r="C13" s="82">
        <v>8.7692910723408346E-2</v>
      </c>
      <c r="D13" s="81">
        <v>20.056081126999999</v>
      </c>
      <c r="E13" s="82">
        <v>9.7249059955899053E-2</v>
      </c>
      <c r="F13" s="81">
        <v>22.006516163000001</v>
      </c>
      <c r="G13" s="82">
        <v>4.4452131348474255E-2</v>
      </c>
      <c r="H13" s="81">
        <v>22.984752709999999</v>
      </c>
      <c r="I13" s="144"/>
      <c r="J13" s="144"/>
      <c r="L13" s="143"/>
      <c r="M13" s="143"/>
      <c r="N13" s="143"/>
      <c r="O13" s="143"/>
      <c r="P13" s="143"/>
      <c r="Q13" s="143"/>
    </row>
    <row r="14" spans="1:17" ht="15" customHeight="1" x14ac:dyDescent="0.2">
      <c r="A14" s="86" t="s">
        <v>151</v>
      </c>
      <c r="B14" s="81">
        <v>5.375008952</v>
      </c>
      <c r="C14" s="82">
        <v>9.4802522851686666E-2</v>
      </c>
      <c r="D14" s="81">
        <v>5.8845733610000002</v>
      </c>
      <c r="E14" s="82">
        <v>-0.62742256736392821</v>
      </c>
      <c r="F14" s="81">
        <v>2.1924592349999998</v>
      </c>
      <c r="G14" s="82">
        <v>0.26480082627397183</v>
      </c>
      <c r="H14" s="81">
        <v>2.7730242519999999</v>
      </c>
      <c r="I14" s="144"/>
      <c r="J14" s="144"/>
      <c r="L14" s="143"/>
      <c r="M14" s="143"/>
      <c r="N14" s="143"/>
      <c r="O14" s="143"/>
      <c r="P14" s="143"/>
      <c r="Q14" s="143"/>
    </row>
    <row r="15" spans="1:17" s="123" customFormat="1" ht="15" customHeight="1" x14ac:dyDescent="0.2">
      <c r="A15" s="86" t="s">
        <v>152</v>
      </c>
      <c r="B15" s="81">
        <v>13.064093601</v>
      </c>
      <c r="C15" s="82">
        <v>8.4767776381763804E-2</v>
      </c>
      <c r="D15" s="81">
        <v>14.171507766</v>
      </c>
      <c r="E15" s="82">
        <v>0.39816152629415291</v>
      </c>
      <c r="F15" s="81">
        <v>19.814056927999999</v>
      </c>
      <c r="G15" s="82">
        <v>2.0070172022067512E-2</v>
      </c>
      <c r="H15" s="81">
        <v>20.211728459</v>
      </c>
      <c r="I15" s="143"/>
      <c r="J15" s="143"/>
      <c r="L15" s="143"/>
      <c r="M15" s="143"/>
      <c r="N15" s="143"/>
      <c r="O15" s="143"/>
      <c r="P15" s="143"/>
      <c r="Q15" s="143"/>
    </row>
    <row r="16" spans="1:17" s="123" customFormat="1" ht="15" customHeight="1" x14ac:dyDescent="0.2">
      <c r="A16" s="87" t="s">
        <v>2030</v>
      </c>
      <c r="B16" s="186">
        <v>7.440704523</v>
      </c>
      <c r="C16" s="187">
        <v>0.10305899765669269</v>
      </c>
      <c r="D16" s="186">
        <v>8.207536073</v>
      </c>
      <c r="E16" s="187">
        <v>0.55621641761866192</v>
      </c>
      <c r="F16" s="186">
        <v>12.772702385000001</v>
      </c>
      <c r="G16" s="82">
        <v>1.3452650815352962E-2</v>
      </c>
      <c r="H16" s="186">
        <v>13.965049576</v>
      </c>
      <c r="I16" s="143"/>
      <c r="J16" s="143"/>
      <c r="L16" s="143"/>
      <c r="M16" s="143"/>
      <c r="N16" s="143"/>
      <c r="O16" s="143"/>
      <c r="P16" s="143"/>
      <c r="Q16" s="143"/>
    </row>
    <row r="17" spans="1:17" ht="15" customHeight="1" x14ac:dyDescent="0.2">
      <c r="A17" s="80" t="s">
        <v>153</v>
      </c>
      <c r="B17" s="81">
        <v>9.5540030179999995</v>
      </c>
      <c r="C17" s="82">
        <v>1.9157835689935787E-3</v>
      </c>
      <c r="D17" s="81">
        <v>9.5723064200000003</v>
      </c>
      <c r="E17" s="82">
        <v>2.1904770261209405E-2</v>
      </c>
      <c r="F17" s="81">
        <v>9.7819855929999999</v>
      </c>
      <c r="G17" s="82">
        <v>2.4118482976383637E-2</v>
      </c>
      <c r="H17" s="81">
        <v>10.017912246</v>
      </c>
      <c r="I17" s="144"/>
      <c r="J17" s="144"/>
      <c r="L17" s="143"/>
      <c r="M17" s="143"/>
      <c r="N17" s="143"/>
      <c r="O17" s="143"/>
      <c r="P17" s="143"/>
      <c r="Q17" s="143"/>
    </row>
    <row r="18" spans="1:17" ht="15" customHeight="1" x14ac:dyDescent="0.2">
      <c r="A18" s="86" t="s">
        <v>2008</v>
      </c>
      <c r="B18" s="81">
        <v>6.5124063899999998</v>
      </c>
      <c r="C18" s="82">
        <v>-9.8435260579614603E-3</v>
      </c>
      <c r="D18" s="81">
        <v>6.4483013480000002</v>
      </c>
      <c r="E18" s="82">
        <v>1.3637369789996079E-3</v>
      </c>
      <c r="F18" s="81">
        <v>6.4570951350000003</v>
      </c>
      <c r="G18" s="82">
        <v>1.1282972989680173E-2</v>
      </c>
      <c r="H18" s="81">
        <v>6.5299503650000004</v>
      </c>
      <c r="I18" s="144"/>
      <c r="J18" s="144"/>
      <c r="L18" s="143"/>
      <c r="M18" s="143"/>
      <c r="N18" s="143"/>
      <c r="O18" s="143"/>
      <c r="P18" s="143"/>
      <c r="Q18" s="143"/>
    </row>
    <row r="19" spans="1:17" s="124" customFormat="1" ht="15" customHeight="1" x14ac:dyDescent="0.2">
      <c r="A19" s="86" t="s">
        <v>155</v>
      </c>
      <c r="B19" s="81">
        <v>0.118550631</v>
      </c>
      <c r="C19" s="82">
        <v>-6.4196199849830826E-4</v>
      </c>
      <c r="D19" s="81">
        <v>0.118474526</v>
      </c>
      <c r="E19" s="82">
        <v>1.4589929652894407E-2</v>
      </c>
      <c r="F19" s="81">
        <v>0.120203061</v>
      </c>
      <c r="G19" s="82">
        <v>8.7179443791369104E-2</v>
      </c>
      <c r="H19" s="81">
        <v>0.130682297</v>
      </c>
      <c r="I19" s="145"/>
      <c r="J19" s="145"/>
      <c r="L19" s="143"/>
      <c r="M19" s="143"/>
      <c r="N19" s="143"/>
      <c r="O19" s="143"/>
      <c r="P19" s="143"/>
      <c r="Q19" s="143"/>
    </row>
    <row r="20" spans="1:17" ht="15" customHeight="1" x14ac:dyDescent="0.2">
      <c r="A20" s="86" t="s">
        <v>156</v>
      </c>
      <c r="B20" s="81">
        <v>2.9230459980000001</v>
      </c>
      <c r="C20" s="82">
        <v>2.8218696543413024E-2</v>
      </c>
      <c r="D20" s="81">
        <v>3.0055305460000001</v>
      </c>
      <c r="E20" s="82">
        <v>6.626345962946667E-2</v>
      </c>
      <c r="F20" s="81">
        <v>3.2046873979999999</v>
      </c>
      <c r="G20" s="82">
        <v>4.7615310652524334E-2</v>
      </c>
      <c r="H20" s="81">
        <v>3.357279584</v>
      </c>
      <c r="I20" s="144"/>
      <c r="J20" s="144"/>
      <c r="L20" s="143"/>
      <c r="M20" s="143"/>
      <c r="N20" s="143"/>
      <c r="O20" s="143"/>
      <c r="P20" s="143"/>
      <c r="Q20" s="143"/>
    </row>
    <row r="21" spans="1:17" ht="15" customHeight="1" x14ac:dyDescent="0.2">
      <c r="A21" s="80" t="s">
        <v>157</v>
      </c>
      <c r="B21" s="81">
        <v>1.6603613100000001</v>
      </c>
      <c r="C21" s="82">
        <v>7.2698850709789209E-2</v>
      </c>
      <c r="D21" s="81">
        <v>1.781067669</v>
      </c>
      <c r="E21" s="82">
        <v>0.11094313901669062</v>
      </c>
      <c r="F21" s="81">
        <v>1.978664907</v>
      </c>
      <c r="G21" s="82">
        <v>7.0800710370106046E-2</v>
      </c>
      <c r="H21" s="81">
        <v>2.1187557880000001</v>
      </c>
      <c r="I21" s="144"/>
      <c r="J21" s="144"/>
      <c r="L21" s="143"/>
      <c r="M21" s="143"/>
      <c r="N21" s="143"/>
      <c r="O21" s="143"/>
      <c r="P21" s="143"/>
      <c r="Q21" s="143"/>
    </row>
    <row r="22" spans="1:17" ht="15" customHeight="1" x14ac:dyDescent="0.2">
      <c r="A22" s="80" t="s">
        <v>94</v>
      </c>
      <c r="B22" s="81">
        <v>3.138937775</v>
      </c>
      <c r="C22" s="82">
        <v>0.11485077400108712</v>
      </c>
      <c r="D22" s="81">
        <v>3.4994472079999999</v>
      </c>
      <c r="E22" s="82">
        <v>6.0840762939150528E-2</v>
      </c>
      <c r="F22" s="81">
        <v>3.7123562460000001</v>
      </c>
      <c r="G22" s="82">
        <v>6.4892385330629132E-2</v>
      </c>
      <c r="H22" s="81">
        <v>3.9532598980000002</v>
      </c>
      <c r="I22" s="144"/>
      <c r="J22" s="144"/>
      <c r="L22" s="143"/>
      <c r="M22" s="143"/>
      <c r="N22" s="143"/>
      <c r="O22" s="143"/>
      <c r="P22" s="143"/>
      <c r="Q22" s="143"/>
    </row>
    <row r="23" spans="1:17" ht="15" customHeight="1" x14ac:dyDescent="0.2">
      <c r="A23" s="91" t="s">
        <v>158</v>
      </c>
      <c r="B23" s="92">
        <v>0.91038262299999995</v>
      </c>
      <c r="C23" s="93">
        <v>0.18701189225137482</v>
      </c>
      <c r="D23" s="92">
        <v>1.080635</v>
      </c>
      <c r="E23" s="93">
        <v>7.4278747218070817E-2</v>
      </c>
      <c r="F23" s="92">
        <v>1.160903214</v>
      </c>
      <c r="G23" s="93">
        <v>4.6050159354628084E-2</v>
      </c>
      <c r="H23" s="92">
        <v>1.2143629920000001</v>
      </c>
      <c r="I23" s="144"/>
      <c r="J23" s="144"/>
      <c r="L23" s="143"/>
      <c r="M23" s="143"/>
      <c r="N23" s="143"/>
      <c r="O23" s="143"/>
      <c r="P23" s="143"/>
      <c r="Q23" s="143"/>
    </row>
    <row r="24" spans="1:17" s="123" customFormat="1" ht="15" customHeight="1" x14ac:dyDescent="0.2">
      <c r="A24" s="94" t="s">
        <v>159</v>
      </c>
      <c r="B24" s="76">
        <v>6.1832875620000003</v>
      </c>
      <c r="C24" s="77">
        <v>0.1221548673624504</v>
      </c>
      <c r="D24" s="76">
        <v>6.9386062339999999</v>
      </c>
      <c r="E24" s="77">
        <v>5.0650307157926067E-2</v>
      </c>
      <c r="F24" s="76">
        <v>7.2900487710000004</v>
      </c>
      <c r="G24" s="77">
        <v>1.8653934187788268E-2</v>
      </c>
      <c r="H24" s="76">
        <v>7.426036861</v>
      </c>
      <c r="I24" s="143"/>
      <c r="J24" s="143"/>
      <c r="L24" s="143"/>
      <c r="M24" s="143"/>
      <c r="N24" s="143"/>
      <c r="O24" s="143"/>
      <c r="P24" s="143"/>
      <c r="Q24" s="143"/>
    </row>
    <row r="25" spans="1:17" s="123" customFormat="1" ht="15" customHeight="1" x14ac:dyDescent="0.2">
      <c r="A25" s="95" t="s">
        <v>160</v>
      </c>
      <c r="B25" s="84">
        <v>3.4733048000000002</v>
      </c>
      <c r="C25" s="85">
        <v>0.20846199072422333</v>
      </c>
      <c r="D25" s="84">
        <v>4.1973568329999997</v>
      </c>
      <c r="E25" s="85">
        <v>7.9583229229822416E-2</v>
      </c>
      <c r="F25" s="84">
        <v>4.5313960440000001</v>
      </c>
      <c r="G25" s="85">
        <v>2.5493824834172951E-2</v>
      </c>
      <c r="H25" s="84">
        <v>4.646918661</v>
      </c>
      <c r="I25" s="143"/>
      <c r="J25" s="143"/>
      <c r="L25" s="143"/>
      <c r="M25" s="143"/>
      <c r="N25" s="143"/>
      <c r="O25" s="143"/>
      <c r="P25" s="143"/>
      <c r="Q25" s="143"/>
    </row>
    <row r="26" spans="1:17" ht="15" customHeight="1" x14ac:dyDescent="0.2">
      <c r="A26" s="96" t="s">
        <v>161</v>
      </c>
      <c r="B26" s="76">
        <v>10.598558087000001</v>
      </c>
      <c r="C26" s="77">
        <v>7.5887250359700786E-2</v>
      </c>
      <c r="D26" s="76">
        <v>11.402853518000001</v>
      </c>
      <c r="E26" s="77">
        <v>7.8955693553266926E-2</v>
      </c>
      <c r="F26" s="76">
        <v>12.303173726000001</v>
      </c>
      <c r="G26" s="77">
        <v>0.12362198599096663</v>
      </c>
      <c r="H26" s="76">
        <v>13.824116496</v>
      </c>
      <c r="I26" s="144"/>
      <c r="J26" s="144"/>
      <c r="L26" s="143"/>
      <c r="M26" s="143"/>
      <c r="N26" s="143"/>
      <c r="O26" s="143"/>
      <c r="P26" s="143"/>
      <c r="Q26" s="143"/>
    </row>
    <row r="27" spans="1:17" s="123" customFormat="1" ht="15" customHeight="1" x14ac:dyDescent="0.2">
      <c r="A27" s="97" t="s">
        <v>109</v>
      </c>
      <c r="B27" s="81">
        <v>7.7217516279999998</v>
      </c>
      <c r="C27" s="82">
        <v>4.900953633729066E-2</v>
      </c>
      <c r="D27" s="81">
        <v>8.1001910949999996</v>
      </c>
      <c r="E27" s="82">
        <v>9.5530034652842932E-2</v>
      </c>
      <c r="F27" s="81">
        <v>8.8740026309999998</v>
      </c>
      <c r="G27" s="82">
        <v>0.12947789749195993</v>
      </c>
      <c r="H27" s="81">
        <v>10.022989834000001</v>
      </c>
      <c r="I27" s="143"/>
      <c r="J27" s="143"/>
      <c r="L27" s="143"/>
      <c r="M27" s="143"/>
      <c r="N27" s="143"/>
      <c r="O27" s="143"/>
      <c r="P27" s="143"/>
      <c r="Q27" s="143"/>
    </row>
    <row r="28" spans="1:17" ht="15" customHeight="1" x14ac:dyDescent="0.2">
      <c r="A28" s="97" t="s">
        <v>162</v>
      </c>
      <c r="B28" s="81">
        <v>2.0254144360000002</v>
      </c>
      <c r="C28" s="82">
        <v>9.8524504641182453E-2</v>
      </c>
      <c r="D28" s="81">
        <v>2.2249673900000002</v>
      </c>
      <c r="E28" s="82">
        <v>6.9634154503271262E-2</v>
      </c>
      <c r="F28" s="81">
        <v>2.3799011129999998</v>
      </c>
      <c r="G28" s="82">
        <v>0.11581488722132471</v>
      </c>
      <c r="H28" s="81">
        <v>2.6555290920000001</v>
      </c>
      <c r="I28" s="144"/>
      <c r="J28" s="144"/>
      <c r="L28" s="143"/>
      <c r="M28" s="143"/>
      <c r="N28" s="143"/>
      <c r="O28" s="143"/>
      <c r="P28" s="143"/>
      <c r="Q28" s="143"/>
    </row>
    <row r="29" spans="1:17" ht="15" customHeight="1" x14ac:dyDescent="0.2">
      <c r="A29" s="97" t="s">
        <v>163</v>
      </c>
      <c r="B29" s="81">
        <v>0.85139202400000003</v>
      </c>
      <c r="C29" s="82">
        <v>0.2658035342365388</v>
      </c>
      <c r="D29" s="81">
        <v>1.0776950329999999</v>
      </c>
      <c r="E29" s="82">
        <v>-2.6375784549059866E-2</v>
      </c>
      <c r="F29" s="81">
        <v>1.0492699809999999</v>
      </c>
      <c r="G29" s="82">
        <v>9.1804388521813607E-2</v>
      </c>
      <c r="H29" s="81">
        <v>1.1455975700000001</v>
      </c>
      <c r="I29" s="144"/>
      <c r="J29" s="144"/>
      <c r="L29" s="143"/>
      <c r="M29" s="143"/>
      <c r="N29" s="143"/>
      <c r="O29" s="143"/>
      <c r="P29" s="143"/>
      <c r="Q29" s="143"/>
    </row>
    <row r="30" spans="1:17" s="123" customFormat="1" ht="15" customHeight="1" x14ac:dyDescent="0.2">
      <c r="A30" s="95" t="s">
        <v>164</v>
      </c>
      <c r="B30" s="84">
        <v>4.5034926989999997</v>
      </c>
      <c r="C30" s="85">
        <v>1.9792520152146054E-2</v>
      </c>
      <c r="D30" s="84">
        <v>4.5926281690000001</v>
      </c>
      <c r="E30" s="85">
        <v>4.9460799707950365E-2</v>
      </c>
      <c r="F30" s="84">
        <v>4.8197832309999997</v>
      </c>
      <c r="G30" s="85">
        <v>8.3227192754221191E-2</v>
      </c>
      <c r="H30" s="84">
        <v>5.2209202589999997</v>
      </c>
      <c r="I30" s="143"/>
      <c r="J30" s="143"/>
      <c r="L30" s="143"/>
      <c r="M30" s="143"/>
      <c r="N30" s="143"/>
      <c r="O30" s="143"/>
      <c r="P30" s="143"/>
      <c r="Q30" s="143"/>
    </row>
    <row r="31" spans="1:17" ht="15" customHeight="1" x14ac:dyDescent="0.2">
      <c r="A31" s="97" t="s">
        <v>124</v>
      </c>
      <c r="B31" s="81">
        <v>1.1948549530000001</v>
      </c>
      <c r="C31" s="82">
        <v>-0.15379324288577478</v>
      </c>
      <c r="D31" s="81">
        <v>1.0110943349999999</v>
      </c>
      <c r="E31" s="82">
        <v>5.6866877807202787E-2</v>
      </c>
      <c r="F31" s="81">
        <v>1.068592113</v>
      </c>
      <c r="G31" s="82">
        <v>0.14371434257441495</v>
      </c>
      <c r="H31" s="81">
        <v>1.222164126</v>
      </c>
      <c r="I31" s="144"/>
      <c r="J31" s="144"/>
      <c r="L31" s="143"/>
      <c r="M31" s="143"/>
      <c r="N31" s="143"/>
      <c r="O31" s="143"/>
      <c r="P31" s="143"/>
      <c r="Q31" s="143"/>
    </row>
    <row r="32" spans="1:17" ht="15" customHeight="1" x14ac:dyDescent="0.2">
      <c r="A32" s="97" t="s">
        <v>165</v>
      </c>
      <c r="B32" s="81">
        <v>2.3069132219999999</v>
      </c>
      <c r="C32" s="82">
        <v>9.8738651644001862E-2</v>
      </c>
      <c r="D32" s="81">
        <v>2.5346947229999999</v>
      </c>
      <c r="E32" s="82">
        <v>2.8770832376092903E-2</v>
      </c>
      <c r="F32" s="81">
        <v>2.6076199999999998</v>
      </c>
      <c r="G32" s="82">
        <v>8.8324332533114447E-2</v>
      </c>
      <c r="H32" s="81">
        <v>2.8379362960000001</v>
      </c>
      <c r="I32" s="144"/>
      <c r="J32" s="144"/>
      <c r="L32" s="143"/>
      <c r="M32" s="143"/>
      <c r="N32" s="143"/>
      <c r="O32" s="143"/>
      <c r="P32" s="143"/>
      <c r="Q32" s="143"/>
    </row>
    <row r="33" spans="1:17" ht="15" customHeight="1" x14ac:dyDescent="0.2">
      <c r="A33" s="98" t="s">
        <v>166</v>
      </c>
      <c r="B33" s="92">
        <v>1.001724525</v>
      </c>
      <c r="C33" s="82">
        <v>4.5036919706043843E-2</v>
      </c>
      <c r="D33" s="92">
        <v>1.046839112</v>
      </c>
      <c r="E33" s="82">
        <v>9.2403889853897692E-2</v>
      </c>
      <c r="F33" s="92">
        <v>1.1435711180000001</v>
      </c>
      <c r="G33" s="82">
        <v>1.5083206219973722E-2</v>
      </c>
      <c r="H33" s="92">
        <v>1.160819837</v>
      </c>
      <c r="I33" s="144"/>
      <c r="J33" s="144"/>
      <c r="L33" s="143"/>
      <c r="M33" s="143"/>
      <c r="N33" s="143"/>
      <c r="O33" s="143"/>
      <c r="P33" s="143"/>
      <c r="Q33" s="143"/>
    </row>
    <row r="34" spans="1:17" s="123" customFormat="1" ht="15" customHeight="1" x14ac:dyDescent="0.2">
      <c r="A34" s="96" t="s">
        <v>167</v>
      </c>
      <c r="B34" s="76">
        <v>38.118057804999999</v>
      </c>
      <c r="C34" s="77">
        <v>6.1276125739376353E-2</v>
      </c>
      <c r="D34" s="76">
        <v>40.453784708000001</v>
      </c>
      <c r="E34" s="77">
        <v>7.9096835910317909E-2</v>
      </c>
      <c r="F34" s="76">
        <v>43.653551079000003</v>
      </c>
      <c r="G34" s="77">
        <v>6.9491991235950845E-2</v>
      </c>
      <c r="H34" s="76">
        <v>46.687123268000001</v>
      </c>
      <c r="I34" s="143"/>
      <c r="J34" s="143"/>
      <c r="L34" s="143"/>
      <c r="M34" s="143"/>
      <c r="N34" s="143"/>
      <c r="O34" s="143"/>
      <c r="P34" s="143"/>
      <c r="Q34" s="143"/>
    </row>
    <row r="35" spans="1:17" ht="15" customHeight="1" x14ac:dyDescent="0.2">
      <c r="A35" s="95" t="s">
        <v>168</v>
      </c>
      <c r="B35" s="84">
        <v>38.206279977999998</v>
      </c>
      <c r="C35" s="85">
        <v>6.2185735339009396E-2</v>
      </c>
      <c r="D35" s="84">
        <v>40.582165592999999</v>
      </c>
      <c r="E35" s="85">
        <v>7.0918930026159899E-2</v>
      </c>
      <c r="F35" s="84">
        <v>43.460209355000003</v>
      </c>
      <c r="G35" s="85">
        <v>4.7163936125037997E-2</v>
      </c>
      <c r="H35" s="84">
        <v>45.509963892999998</v>
      </c>
      <c r="I35" s="144"/>
      <c r="J35" s="144"/>
      <c r="L35" s="143"/>
      <c r="M35" s="143"/>
      <c r="N35" s="143"/>
      <c r="O35" s="143"/>
      <c r="P35" s="143"/>
      <c r="Q35" s="143"/>
    </row>
    <row r="36" spans="1:17" s="123" customFormat="1" ht="15" customHeight="1" x14ac:dyDescent="0.2">
      <c r="A36" s="99" t="s">
        <v>169</v>
      </c>
      <c r="B36" s="100">
        <v>8.8222173000000001E-2</v>
      </c>
      <c r="C36" s="101"/>
      <c r="D36" s="100">
        <v>0.128380885</v>
      </c>
      <c r="E36" s="101"/>
      <c r="F36" s="100">
        <v>-0.19334172299999999</v>
      </c>
      <c r="G36" s="101"/>
      <c r="H36" s="100">
        <v>-1.177159375</v>
      </c>
      <c r="I36" s="143"/>
      <c r="J36" s="143"/>
      <c r="L36" s="143"/>
      <c r="M36" s="143"/>
      <c r="N36" s="143"/>
      <c r="O36" s="143"/>
      <c r="P36" s="143"/>
      <c r="Q36" s="143"/>
    </row>
    <row r="37" spans="1:17" s="123" customFormat="1" ht="15" customHeight="1" x14ac:dyDescent="0.2">
      <c r="A37" s="102" t="s">
        <v>170</v>
      </c>
      <c r="B37" s="103">
        <v>2.7099827620000001</v>
      </c>
      <c r="C37" s="104">
        <v>1.1537578555269157E-2</v>
      </c>
      <c r="D37" s="103">
        <v>2.7412494010000001</v>
      </c>
      <c r="E37" s="104">
        <v>6.3486839226125635E-3</v>
      </c>
      <c r="F37" s="103">
        <v>2.7586527269999999</v>
      </c>
      <c r="G37" s="104">
        <v>7.4186478057554073E-3</v>
      </c>
      <c r="H37" s="103">
        <v>2.7791182000000001</v>
      </c>
      <c r="I37" s="143"/>
      <c r="J37" s="143"/>
      <c r="L37" s="143"/>
      <c r="M37" s="143"/>
      <c r="N37" s="143"/>
      <c r="O37" s="143"/>
      <c r="P37" s="143"/>
      <c r="Q37" s="143"/>
    </row>
    <row r="38" spans="1:17" ht="15" customHeight="1" x14ac:dyDescent="0.2">
      <c r="A38" s="97" t="s">
        <v>171</v>
      </c>
      <c r="B38" s="81">
        <v>2.9391805550000001</v>
      </c>
      <c r="C38" s="82">
        <v>0.13782095703882336</v>
      </c>
      <c r="D38" s="81">
        <v>3.344261232</v>
      </c>
      <c r="E38" s="82">
        <v>-3.3832146220328485E-2</v>
      </c>
      <c r="F38" s="81">
        <v>3.2311176970000002</v>
      </c>
      <c r="G38" s="82">
        <v>0.26137265528399589</v>
      </c>
      <c r="H38" s="81">
        <v>4.0756435089999998</v>
      </c>
      <c r="I38" s="144"/>
      <c r="J38" s="144"/>
      <c r="L38" s="143"/>
      <c r="M38" s="143"/>
      <c r="N38" s="143"/>
      <c r="O38" s="143"/>
      <c r="P38" s="143"/>
      <c r="Q38" s="143"/>
    </row>
    <row r="39" spans="1:17" s="124" customFormat="1" ht="15" customHeight="1" x14ac:dyDescent="0.2">
      <c r="A39" s="115" t="s">
        <v>172</v>
      </c>
      <c r="B39" s="125">
        <v>0.22919779300000001</v>
      </c>
      <c r="C39" s="82"/>
      <c r="D39" s="105">
        <v>0.603011831</v>
      </c>
      <c r="E39" s="82"/>
      <c r="F39" s="105">
        <v>0.47246496999999998</v>
      </c>
      <c r="G39" s="82"/>
      <c r="H39" s="105">
        <v>1.296525309</v>
      </c>
      <c r="I39" s="145"/>
      <c r="J39" s="145"/>
      <c r="L39" s="143"/>
      <c r="M39" s="143"/>
      <c r="N39" s="143"/>
      <c r="O39" s="143"/>
      <c r="P39" s="143"/>
      <c r="Q39" s="143"/>
    </row>
    <row r="40" spans="1:17" ht="15" customHeight="1" x14ac:dyDescent="0.2">
      <c r="A40" s="95" t="s">
        <v>173</v>
      </c>
      <c r="B40" s="76">
        <v>40.828040567000002</v>
      </c>
      <c r="C40" s="77">
        <v>5.7974703368771641E-2</v>
      </c>
      <c r="D40" s="76">
        <v>43.195034108000002</v>
      </c>
      <c r="E40" s="77">
        <v>7.448008236215653E-2</v>
      </c>
      <c r="F40" s="76">
        <v>46.412203806000001</v>
      </c>
      <c r="G40" s="77">
        <v>6.5802470289186843E-2</v>
      </c>
      <c r="H40" s="76">
        <v>49.466241468</v>
      </c>
      <c r="I40" s="144"/>
      <c r="J40" s="144"/>
      <c r="L40" s="143"/>
      <c r="M40" s="143"/>
      <c r="N40" s="143"/>
      <c r="O40" s="143"/>
      <c r="P40" s="143"/>
      <c r="Q40" s="143"/>
    </row>
    <row r="41" spans="1:17" ht="15" customHeight="1" x14ac:dyDescent="0.2">
      <c r="A41" s="95" t="s">
        <v>174</v>
      </c>
      <c r="B41" s="84">
        <v>41.145460532999998</v>
      </c>
      <c r="C41" s="85">
        <v>6.7588653911640595E-2</v>
      </c>
      <c r="D41" s="84">
        <v>43.926426825</v>
      </c>
      <c r="E41" s="85">
        <v>6.2943891111725936E-2</v>
      </c>
      <c r="F41" s="84">
        <v>46.691327051999998</v>
      </c>
      <c r="G41" s="85">
        <v>6.1987536716971992E-2</v>
      </c>
      <c r="H41" s="84">
        <v>49.585607402000001</v>
      </c>
      <c r="I41" s="144"/>
      <c r="J41" s="144"/>
      <c r="L41" s="143"/>
      <c r="M41" s="143"/>
      <c r="N41" s="143"/>
      <c r="O41" s="143"/>
      <c r="P41" s="143"/>
      <c r="Q41" s="143"/>
    </row>
    <row r="42" spans="1:17" ht="15" customHeight="1" x14ac:dyDescent="0.2">
      <c r="A42" s="126" t="s">
        <v>175</v>
      </c>
      <c r="B42" s="125">
        <v>0.317419966</v>
      </c>
      <c r="C42" s="108"/>
      <c r="D42" s="107">
        <v>0.731392716</v>
      </c>
      <c r="E42" s="108"/>
      <c r="F42" s="107">
        <v>0.27912324599999999</v>
      </c>
      <c r="G42" s="108"/>
      <c r="H42" s="107">
        <v>0.11936593400000001</v>
      </c>
      <c r="I42" s="144"/>
      <c r="J42" s="144"/>
      <c r="L42" s="143"/>
      <c r="M42" s="143"/>
      <c r="N42" s="143"/>
      <c r="O42" s="143"/>
      <c r="P42" s="143"/>
      <c r="Q42" s="143"/>
    </row>
    <row r="43" spans="1:17" ht="20.25" customHeight="1" x14ac:dyDescent="0.2">
      <c r="A43" s="127" t="s">
        <v>2001</v>
      </c>
      <c r="B43" s="110">
        <v>28.156596008000001</v>
      </c>
      <c r="C43" s="111">
        <v>1.9553111528239242E-2</v>
      </c>
      <c r="D43" s="110">
        <v>28.707145069999999</v>
      </c>
      <c r="E43" s="111">
        <v>2.3810785723667127E-2</v>
      </c>
      <c r="F43" s="110">
        <v>29.390684749999998</v>
      </c>
      <c r="G43" s="111">
        <v>4.9655688916876883E-2</v>
      </c>
      <c r="H43" s="110">
        <v>30.850099448999998</v>
      </c>
      <c r="I43" s="144"/>
      <c r="J43" s="144"/>
      <c r="L43" s="143"/>
      <c r="M43" s="143"/>
      <c r="N43" s="143"/>
      <c r="O43" s="143"/>
      <c r="P43" s="143"/>
      <c r="Q43" s="143"/>
    </row>
    <row r="44" spans="1:17" ht="15" customHeight="1" x14ac:dyDescent="0.2">
      <c r="A44" s="94" t="s">
        <v>176</v>
      </c>
      <c r="B44" s="103"/>
      <c r="C44" s="112"/>
      <c r="D44" s="103"/>
      <c r="E44" s="146"/>
      <c r="F44" s="147"/>
      <c r="G44" s="146"/>
      <c r="H44" s="147"/>
    </row>
    <row r="45" spans="1:17" ht="15" customHeight="1" x14ac:dyDescent="0.25">
      <c r="A45" s="97" t="s">
        <v>177</v>
      </c>
      <c r="B45" s="148">
        <v>0.18346516894324549</v>
      </c>
      <c r="C45" s="114">
        <v>0.93299245933810004</v>
      </c>
      <c r="D45" s="148">
        <v>0.19279509353662652</v>
      </c>
      <c r="E45" s="149">
        <v>-0.41313156681917207</v>
      </c>
      <c r="F45" s="150">
        <v>0.18866377786843477</v>
      </c>
      <c r="G45" s="149">
        <v>-0.43447622907735461</v>
      </c>
      <c r="H45" s="150">
        <v>0.18431901557766123</v>
      </c>
    </row>
    <row r="46" spans="1:17" ht="15" customHeight="1" x14ac:dyDescent="0.25">
      <c r="A46" s="97" t="s">
        <v>178</v>
      </c>
      <c r="B46" s="148">
        <v>0.10305690064287933</v>
      </c>
      <c r="C46" s="114">
        <v>1.3570239727114686</v>
      </c>
      <c r="D46" s="148">
        <v>0.116627140369994</v>
      </c>
      <c r="E46" s="149">
        <v>6.4372070846339946E-2</v>
      </c>
      <c r="F46" s="150">
        <v>0.1172708610784574</v>
      </c>
      <c r="G46" s="149">
        <v>-0.19313483481577798</v>
      </c>
      <c r="H46" s="150">
        <v>0.11533951273029962</v>
      </c>
    </row>
    <row r="47" spans="1:17" ht="15" customHeight="1" x14ac:dyDescent="0.25">
      <c r="A47" s="97" t="s">
        <v>179</v>
      </c>
      <c r="B47" s="148">
        <v>0.83543820203690411</v>
      </c>
      <c r="C47" s="114">
        <v>-3.7785686201667446</v>
      </c>
      <c r="D47" s="148">
        <v>0.79765251583523666</v>
      </c>
      <c r="E47" s="149">
        <v>-3.7032416675793822</v>
      </c>
      <c r="F47" s="150">
        <v>0.76062009915944262</v>
      </c>
      <c r="G47" s="149">
        <v>0.50992296491284561</v>
      </c>
      <c r="H47" s="150">
        <v>0.76571932880857119</v>
      </c>
    </row>
    <row r="48" spans="1:17" ht="15" customHeight="1" x14ac:dyDescent="0.25">
      <c r="A48" s="115" t="s">
        <v>180</v>
      </c>
      <c r="B48" s="116">
        <v>4.5536610946317815</v>
      </c>
      <c r="C48" s="117">
        <v>-0.41635396091210808</v>
      </c>
      <c r="D48" s="116">
        <v>4.1373071337196734</v>
      </c>
      <c r="E48" s="151">
        <v>-0.10569010710705395</v>
      </c>
      <c r="F48" s="152">
        <v>4.0316170266126186</v>
      </c>
      <c r="G48" s="151">
        <v>0.12269839444572472</v>
      </c>
      <c r="H48" s="152">
        <v>4.1543154210583442</v>
      </c>
    </row>
    <row r="49" spans="1:8" ht="15" customHeight="1" x14ac:dyDescent="0.2">
      <c r="A49" s="1438" t="s">
        <v>196</v>
      </c>
      <c r="B49" s="67"/>
      <c r="C49" s="67"/>
      <c r="D49" s="67"/>
      <c r="E49" s="67"/>
      <c r="F49" s="67"/>
      <c r="G49" s="67"/>
      <c r="H49" s="67"/>
    </row>
    <row r="50" spans="1:8" ht="13.5" customHeight="1" x14ac:dyDescent="0.2">
      <c r="A50" s="1710" t="s">
        <v>2031</v>
      </c>
      <c r="B50" s="1710"/>
      <c r="C50" s="1710"/>
      <c r="D50" s="1710"/>
      <c r="E50" s="1710"/>
      <c r="F50" s="1710"/>
      <c r="G50" s="1710"/>
      <c r="H50" s="1711"/>
    </row>
    <row r="51" spans="1:8" ht="24.75" customHeight="1" x14ac:dyDescent="0.2">
      <c r="A51" s="1713" t="s">
        <v>591</v>
      </c>
      <c r="B51" s="1713"/>
      <c r="C51" s="1713"/>
      <c r="D51" s="1713"/>
      <c r="E51" s="1713"/>
      <c r="F51" s="1713"/>
      <c r="G51" s="1713"/>
      <c r="H51" s="1713"/>
    </row>
    <row r="52" spans="1:8" x14ac:dyDescent="0.2">
      <c r="A52" s="170" t="s">
        <v>189</v>
      </c>
      <c r="B52" s="67"/>
      <c r="C52" s="67"/>
      <c r="D52" s="67"/>
      <c r="E52" s="67"/>
      <c r="F52" s="67"/>
      <c r="G52" s="67"/>
      <c r="H52" s="67"/>
    </row>
    <row r="54" spans="1:8" x14ac:dyDescent="0.2">
      <c r="B54" s="154"/>
    </row>
  </sheetData>
  <mergeCells count="3">
    <mergeCell ref="G4:H4"/>
    <mergeCell ref="A50:H50"/>
    <mergeCell ref="A51:H51"/>
  </mergeCells>
  <pageMargins left="0.7" right="0.7" top="0.75" bottom="0.75" header="0.3" footer="0.3"/>
  <pageSetup paperSize="9" scale="6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Y103"/>
  <sheetViews>
    <sheetView workbookViewId="0">
      <pane xSplit="1" ySplit="3" topLeftCell="D43" activePane="bottomRight" state="frozen"/>
      <selection activeCell="B6" sqref="B6"/>
      <selection pane="topRight" activeCell="B6" sqref="B6"/>
      <selection pane="bottomLeft" activeCell="B6" sqref="B6"/>
      <selection pane="bottomRight" activeCell="N71" sqref="N71"/>
    </sheetView>
  </sheetViews>
  <sheetFormatPr baseColWidth="10" defaultRowHeight="15" x14ac:dyDescent="0.25"/>
  <cols>
    <col min="1" max="1" width="53.140625" style="204" customWidth="1"/>
    <col min="2" max="8" width="9.7109375" customWidth="1"/>
    <col min="9" max="9" width="9.42578125" customWidth="1"/>
    <col min="10" max="13" width="9.28515625" customWidth="1"/>
    <col min="14" max="14" width="10.42578125" customWidth="1"/>
    <col min="15" max="25" width="8" customWidth="1"/>
  </cols>
  <sheetData>
    <row r="1" spans="1:25" ht="18.75" x14ac:dyDescent="0.25">
      <c r="A1" s="549" t="s">
        <v>509</v>
      </c>
      <c r="O1" s="532" t="s">
        <v>496</v>
      </c>
    </row>
    <row r="2" spans="1:25" ht="15.75" x14ac:dyDescent="0.25">
      <c r="A2" s="550"/>
      <c r="B2" s="532" t="s">
        <v>495</v>
      </c>
      <c r="O2" s="532"/>
    </row>
    <row r="3" spans="1:25" ht="27.75" x14ac:dyDescent="0.25">
      <c r="A3" s="638" t="s">
        <v>144</v>
      </c>
      <c r="B3" s="533" t="s">
        <v>497</v>
      </c>
      <c r="C3" s="533" t="s">
        <v>498</v>
      </c>
      <c r="D3" s="1645" t="s">
        <v>2032</v>
      </c>
      <c r="E3" s="533" t="s">
        <v>505</v>
      </c>
      <c r="F3" s="533" t="s">
        <v>500</v>
      </c>
      <c r="G3" s="533" t="s">
        <v>501</v>
      </c>
      <c r="H3" s="533" t="s">
        <v>186</v>
      </c>
      <c r="I3" s="533" t="s">
        <v>145</v>
      </c>
      <c r="J3" s="533" t="s">
        <v>146</v>
      </c>
      <c r="K3" s="533" t="s">
        <v>1993</v>
      </c>
      <c r="L3" s="533" t="s">
        <v>2007</v>
      </c>
      <c r="M3" s="533" t="s">
        <v>2021</v>
      </c>
      <c r="O3" s="534">
        <v>2014</v>
      </c>
      <c r="P3" s="534">
        <v>2015</v>
      </c>
      <c r="Q3" s="534">
        <v>2016</v>
      </c>
      <c r="R3" s="534">
        <v>2017</v>
      </c>
      <c r="S3" s="534">
        <v>2018</v>
      </c>
      <c r="T3" s="534">
        <v>2019</v>
      </c>
      <c r="U3" s="534">
        <v>2020</v>
      </c>
      <c r="V3" s="534">
        <v>2021</v>
      </c>
      <c r="W3" s="534">
        <v>2022</v>
      </c>
      <c r="X3" s="534">
        <v>2023</v>
      </c>
      <c r="Y3" s="534">
        <v>2024</v>
      </c>
    </row>
    <row r="4" spans="1:25" s="256" customFormat="1" x14ac:dyDescent="0.25">
      <c r="A4" s="551" t="s">
        <v>147</v>
      </c>
      <c r="B4" s="535">
        <v>4.735043862845556E-2</v>
      </c>
      <c r="C4" s="535">
        <v>4.6367396425688323E-2</v>
      </c>
      <c r="D4" s="571">
        <v>1.6935499096708773E-2</v>
      </c>
      <c r="E4" s="535">
        <v>3.7153815520059696E-2</v>
      </c>
      <c r="F4" s="535">
        <v>5.385205117260683E-2</v>
      </c>
      <c r="G4" s="535">
        <v>2.6850557011975473E-2</v>
      </c>
      <c r="H4" s="535">
        <v>2.4413211609090046E-2</v>
      </c>
      <c r="I4" s="535">
        <v>2.5132184852129313E-2</v>
      </c>
      <c r="J4" s="535">
        <v>3.2461217069167825E-2</v>
      </c>
      <c r="K4" s="535">
        <v>5.5648957602741911E-2</v>
      </c>
      <c r="L4" s="535">
        <v>7.9152236049201852E-2</v>
      </c>
      <c r="M4" s="535">
        <v>4.8249161500292237E-2</v>
      </c>
      <c r="O4" s="536">
        <v>100</v>
      </c>
      <c r="P4" s="536">
        <v>101.69354990967088</v>
      </c>
      <c r="Q4" s="536">
        <v>105.47185330259477</v>
      </c>
      <c r="R4" s="536">
        <v>111.15172894391578</v>
      </c>
      <c r="S4" s="536">
        <v>114.13621477890403</v>
      </c>
      <c r="T4" s="536">
        <v>116.92264634256196</v>
      </c>
      <c r="U4" s="536">
        <v>119.86116790384337</v>
      </c>
      <c r="V4" s="536">
        <v>123.752007293334</v>
      </c>
      <c r="W4" s="536">
        <v>130.63867750045495</v>
      </c>
      <c r="X4" s="536">
        <v>140.97902093912651</v>
      </c>
      <c r="Y4" s="536">
        <v>147.78114048857151</v>
      </c>
    </row>
    <row r="5" spans="1:25" x14ac:dyDescent="0.25">
      <c r="A5" s="552" t="s">
        <v>35</v>
      </c>
      <c r="B5" s="537">
        <v>3.8473589383520412E-2</v>
      </c>
      <c r="C5" s="537">
        <v>3.3702273309365705E-2</v>
      </c>
      <c r="D5" s="538">
        <v>6.9674752596182721E-4</v>
      </c>
      <c r="E5" s="537">
        <v>1.2770214511546918E-2</v>
      </c>
      <c r="F5" s="537">
        <v>5.0947760663568653E-2</v>
      </c>
      <c r="G5" s="537">
        <v>2.4350389741428335E-2</v>
      </c>
      <c r="H5" s="537">
        <v>2.7876908307704618E-2</v>
      </c>
      <c r="I5" s="537">
        <v>-8.7496792362268261E-3</v>
      </c>
      <c r="J5" s="537">
        <v>4.2433931359527E-2</v>
      </c>
      <c r="K5" s="537">
        <v>6.2411400051758159E-2</v>
      </c>
      <c r="L5" s="537">
        <v>9.5020287832039196E-2</v>
      </c>
      <c r="M5" s="537">
        <v>4.4180923529210769E-2</v>
      </c>
      <c r="O5" s="441">
        <v>100</v>
      </c>
      <c r="P5" s="441">
        <v>100.06967475259619</v>
      </c>
      <c r="Q5" s="441">
        <v>101.34758596528756</v>
      </c>
      <c r="R5" s="441">
        <v>106.51101851887748</v>
      </c>
      <c r="S5" s="441">
        <v>109.10460333156864</v>
      </c>
      <c r="T5" s="441">
        <v>112.14610235459126</v>
      </c>
      <c r="U5" s="441">
        <v>111.16485993139553</v>
      </c>
      <c r="V5" s="441">
        <v>115.88202196731579</v>
      </c>
      <c r="W5" s="441">
        <v>123.11438119912457</v>
      </c>
      <c r="X5" s="441">
        <v>134.81274513692878</v>
      </c>
      <c r="Y5" s="441">
        <v>140.76889672058641</v>
      </c>
    </row>
    <row r="6" spans="1:25" x14ac:dyDescent="0.25">
      <c r="A6" s="552" t="s">
        <v>37</v>
      </c>
      <c r="B6" s="537">
        <v>7.2713924208395175E-2</v>
      </c>
      <c r="C6" s="537">
        <v>7.2651792472082866E-2</v>
      </c>
      <c r="D6" s="538">
        <v>5.2581081897354887E-2</v>
      </c>
      <c r="E6" s="537">
        <v>6.8162658795292819E-2</v>
      </c>
      <c r="F6" s="537">
        <v>9.0972092860897247E-2</v>
      </c>
      <c r="G6" s="537">
        <v>4.5334516194162067E-2</v>
      </c>
      <c r="H6" s="537">
        <v>3.9351005895136959E-2</v>
      </c>
      <c r="I6" s="537">
        <v>2.2716113743719069E-2</v>
      </c>
      <c r="J6" s="537">
        <v>4.170160434047232E-2</v>
      </c>
      <c r="K6" s="537">
        <v>6.7495868102357859E-2</v>
      </c>
      <c r="L6" s="537">
        <v>6.3312574469217342E-2</v>
      </c>
      <c r="M6" s="537">
        <v>5.931016441263437E-2</v>
      </c>
      <c r="O6" s="441">
        <v>100</v>
      </c>
      <c r="P6" s="441">
        <v>105.25810818973549</v>
      </c>
      <c r="Q6" s="441">
        <v>112.43278070371045</v>
      </c>
      <c r="R6" s="441">
        <v>122.66102607049729</v>
      </c>
      <c r="S6" s="441">
        <v>128.22180434328277</v>
      </c>
      <c r="T6" s="441">
        <v>133.26746132188038</v>
      </c>
      <c r="U6" s="441">
        <v>136.29478013160488</v>
      </c>
      <c r="V6" s="441">
        <v>141.97849112632474</v>
      </c>
      <c r="W6" s="441">
        <v>151.56145263675893</v>
      </c>
      <c r="X6" s="441">
        <v>161.15719839348648</v>
      </c>
      <c r="Y6" s="441">
        <v>170.71545832648371</v>
      </c>
    </row>
    <row r="7" spans="1:25" x14ac:dyDescent="0.25">
      <c r="A7" s="552" t="s">
        <v>148</v>
      </c>
      <c r="B7" s="537">
        <v>3.8030027409877709E-2</v>
      </c>
      <c r="C7" s="537">
        <v>3.4028039985610548E-2</v>
      </c>
      <c r="D7" s="538">
        <v>-3.8434586412315896E-3</v>
      </c>
      <c r="E7" s="537">
        <v>0.11858226423451423</v>
      </c>
      <c r="F7" s="537">
        <v>-0.19630175254825477</v>
      </c>
      <c r="G7" s="537">
        <v>-8.7654798957955693E-2</v>
      </c>
      <c r="H7" s="537">
        <v>-5.503976533950361E-2</v>
      </c>
      <c r="I7" s="537">
        <v>-5.2456224115615124E-2</v>
      </c>
      <c r="J7" s="537">
        <v>-5.1275920994988899E-2</v>
      </c>
      <c r="K7" s="537">
        <v>-1.0908315023056003E-3</v>
      </c>
      <c r="L7" s="537">
        <v>0.3602514572244564</v>
      </c>
      <c r="M7" s="537">
        <v>0.11230171198503291</v>
      </c>
      <c r="O7" s="441">
        <v>100</v>
      </c>
      <c r="P7" s="441">
        <v>99.615654135876838</v>
      </c>
      <c r="Q7" s="441">
        <v>111.42830395651137</v>
      </c>
      <c r="R7" s="441">
        <v>89.55473260636856</v>
      </c>
      <c r="S7" s="441">
        <v>81.704830524023848</v>
      </c>
      <c r="T7" s="441">
        <v>77.20781582487767</v>
      </c>
      <c r="U7" s="441">
        <v>73.157785334490754</v>
      </c>
      <c r="V7" s="441">
        <v>69.406552513511045</v>
      </c>
      <c r="W7" s="441">
        <v>69.330841659562878</v>
      </c>
      <c r="X7" s="441">
        <v>94.307378398018457</v>
      </c>
      <c r="Y7" s="441">
        <v>104.89825844493625</v>
      </c>
    </row>
    <row r="8" spans="1:25" x14ac:dyDescent="0.25">
      <c r="A8" s="552" t="s">
        <v>39</v>
      </c>
      <c r="B8" s="537">
        <v>2.4136960544417496E-2</v>
      </c>
      <c r="C8" s="537">
        <v>2.1192154166076449E-2</v>
      </c>
      <c r="D8" s="538">
        <v>-1.2913443558179027E-3</v>
      </c>
      <c r="E8" s="537">
        <v>1.1794058935904461E-2</v>
      </c>
      <c r="F8" s="537">
        <v>3.4617234386838502E-2</v>
      </c>
      <c r="G8" s="537">
        <v>5.4219556181752893E-2</v>
      </c>
      <c r="H8" s="537">
        <v>8.940564449958055E-3</v>
      </c>
      <c r="I8" s="537">
        <v>5.4146771454529619E-2</v>
      </c>
      <c r="J8" s="537">
        <v>3.0225022548550751E-2</v>
      </c>
      <c r="K8" s="537">
        <v>4.0928113418063239E-2</v>
      </c>
      <c r="L8" s="537">
        <v>5.4862324544412422E-2</v>
      </c>
      <c r="M8" s="537">
        <v>6.4220903301951404E-2</v>
      </c>
      <c r="O8" s="441">
        <v>100</v>
      </c>
      <c r="P8" s="441">
        <v>99.87086556441821</v>
      </c>
      <c r="Q8" s="441">
        <v>101.04874843886475</v>
      </c>
      <c r="R8" s="441">
        <v>104.54677664806961</v>
      </c>
      <c r="S8" s="441">
        <v>110.2152564781608</v>
      </c>
      <c r="T8" s="441">
        <v>111.20064308207245</v>
      </c>
      <c r="U8" s="441">
        <v>117.22179888863414</v>
      </c>
      <c r="V8" s="441">
        <v>120.76483040322479</v>
      </c>
      <c r="W8" s="441">
        <v>125.70750707888115</v>
      </c>
      <c r="X8" s="441">
        <v>132.60411312991175</v>
      </c>
      <c r="Y8" s="441">
        <v>141.12006905666885</v>
      </c>
    </row>
    <row r="9" spans="1:25" x14ac:dyDescent="0.25">
      <c r="A9" s="552" t="s">
        <v>149</v>
      </c>
      <c r="B9" s="537">
        <v>6.8361561329560061E-2</v>
      </c>
      <c r="C9" s="537">
        <v>8.5249365533878407E-2</v>
      </c>
      <c r="D9" s="538">
        <v>-1.5380679395484043E-2</v>
      </c>
      <c r="E9" s="537">
        <v>5.028139279268462E-2</v>
      </c>
      <c r="F9" s="537">
        <v>9.0062173744859253E-2</v>
      </c>
      <c r="G9" s="537">
        <v>-0.14891192420990029</v>
      </c>
      <c r="H9" s="537">
        <v>2.1494690771492797E-2</v>
      </c>
      <c r="I9" s="537">
        <v>9.8539488182292079E-2</v>
      </c>
      <c r="J9" s="537">
        <v>-3.7100929192273702E-2</v>
      </c>
      <c r="K9" s="537">
        <v>3.6293889817275105E-2</v>
      </c>
      <c r="L9" s="537">
        <v>0.15547261377328292</v>
      </c>
      <c r="M9" s="537">
        <v>-0.12424897246307931</v>
      </c>
      <c r="O9" s="441">
        <v>100</v>
      </c>
      <c r="P9" s="441">
        <v>98.461932060451602</v>
      </c>
      <c r="Q9" s="441">
        <v>103.4127351415098</v>
      </c>
      <c r="R9" s="441">
        <v>112.72631086125557</v>
      </c>
      <c r="S9" s="441">
        <v>95.94001900182262</v>
      </c>
      <c r="T9" s="441">
        <v>98.002220042877937</v>
      </c>
      <c r="U9" s="441">
        <v>107.6593086466315</v>
      </c>
      <c r="V9" s="441">
        <v>103.66504825964368</v>
      </c>
      <c r="W9" s="441">
        <v>107.4274560990817</v>
      </c>
      <c r="X9" s="441">
        <v>124.12948348982053</v>
      </c>
      <c r="Y9" s="441">
        <v>108.70652271383756</v>
      </c>
    </row>
    <row r="10" spans="1:25" s="256" customFormat="1" x14ac:dyDescent="0.25">
      <c r="A10" s="553" t="s">
        <v>150</v>
      </c>
      <c r="B10" s="535">
        <v>4.3747620514141605E-2</v>
      </c>
      <c r="C10" s="535">
        <v>1.8885511952227763E-2</v>
      </c>
      <c r="D10" s="571">
        <v>2.3078741034740835E-2</v>
      </c>
      <c r="E10" s="535">
        <v>2.2347355070034824E-2</v>
      </c>
      <c r="F10" s="535">
        <v>6.1347113562164823E-2</v>
      </c>
      <c r="G10" s="535">
        <v>3.1389970013190327E-2</v>
      </c>
      <c r="H10" s="535">
        <v>3.5656497924316577E-2</v>
      </c>
      <c r="I10" s="535">
        <v>9.6542076498642437E-3</v>
      </c>
      <c r="J10" s="535">
        <v>4.2057843571985831E-2</v>
      </c>
      <c r="K10" s="535">
        <v>6.7850475572531099E-2</v>
      </c>
      <c r="L10" s="535">
        <v>7.365720400263398E-2</v>
      </c>
      <c r="M10" s="535">
        <v>4.2665614082760372E-2</v>
      </c>
      <c r="O10" s="536">
        <v>100</v>
      </c>
      <c r="P10" s="536">
        <v>102.30787410347408</v>
      </c>
      <c r="Q10" s="536">
        <v>104.59418449252483</v>
      </c>
      <c r="R10" s="536">
        <v>111.01073580652977</v>
      </c>
      <c r="S10" s="536">
        <v>114.49535947463893</v>
      </c>
      <c r="T10" s="536">
        <v>118.57786302209027</v>
      </c>
      <c r="U10" s="536">
        <v>119.72263833438269</v>
      </c>
      <c r="V10" s="536">
        <v>124.7579143294756</v>
      </c>
      <c r="W10" s="536">
        <v>133.22279814816761</v>
      </c>
      <c r="X10" s="536">
        <v>143.03561696916893</v>
      </c>
      <c r="Y10" s="536">
        <v>149.13831940286502</v>
      </c>
    </row>
    <row r="11" spans="1:25" x14ac:dyDescent="0.25">
      <c r="A11" s="552" t="s">
        <v>60</v>
      </c>
      <c r="B11" s="537">
        <v>6.6404965787647985E-2</v>
      </c>
      <c r="C11" s="537">
        <v>2.6487855864205656E-2</v>
      </c>
      <c r="D11" s="538">
        <v>6.7626460667705279E-2</v>
      </c>
      <c r="E11" s="571">
        <v>6.5452689136443976E-2</v>
      </c>
      <c r="F11" s="537">
        <v>9.9953945666877653E-2</v>
      </c>
      <c r="G11" s="537">
        <v>5.2809943349368726E-2</v>
      </c>
      <c r="H11" s="537">
        <v>4.3183760960978423E-2</v>
      </c>
      <c r="I11" s="537">
        <v>2.3841558835911325E-2</v>
      </c>
      <c r="J11" s="537">
        <v>-1.2207740675988066E-2</v>
      </c>
      <c r="K11" s="537">
        <v>8.7692910723408346E-2</v>
      </c>
      <c r="L11" s="537">
        <v>9.7249059955899053E-2</v>
      </c>
      <c r="M11" s="537">
        <v>4.4452131348474255E-2</v>
      </c>
      <c r="O11" s="441">
        <v>100</v>
      </c>
      <c r="P11" s="441">
        <v>106.76264606677053</v>
      </c>
      <c r="Q11" s="441">
        <v>113.75054835116305</v>
      </c>
      <c r="R11" s="441">
        <v>125.12036448063274</v>
      </c>
      <c r="S11" s="441">
        <v>131.72796384070733</v>
      </c>
      <c r="T11" s="441">
        <v>137.41647274308085</v>
      </c>
      <c r="U11" s="441">
        <v>140.69269566300841</v>
      </c>
      <c r="V11" s="441">
        <v>138.97515571934869</v>
      </c>
      <c r="W11" s="441">
        <v>151.1622916426173</v>
      </c>
      <c r="X11" s="441">
        <v>165.86268240564129</v>
      </c>
      <c r="Y11" s="441">
        <v>173.23563214974712</v>
      </c>
    </row>
    <row r="12" spans="1:25" x14ac:dyDescent="0.25">
      <c r="A12" s="554" t="s">
        <v>151</v>
      </c>
      <c r="B12" s="537">
        <v>0.11790932900451567</v>
      </c>
      <c r="C12" s="537">
        <v>1.8453190945069364E-2</v>
      </c>
      <c r="D12" s="538">
        <v>0.12550381156053358</v>
      </c>
      <c r="E12" s="571">
        <v>8.2309226100134802E-2</v>
      </c>
      <c r="F12" s="537">
        <v>0.10101855459322229</v>
      </c>
      <c r="G12" s="537">
        <v>6.7934709066078236E-2</v>
      </c>
      <c r="H12" s="537">
        <v>8.3464965609503894E-2</v>
      </c>
      <c r="I12" s="537">
        <v>4.3310710799995933E-2</v>
      </c>
      <c r="J12" s="537">
        <v>-0.6017265638787781</v>
      </c>
      <c r="K12" s="537">
        <v>9.4802522851686666E-2</v>
      </c>
      <c r="L12" s="537">
        <v>-0.62742256736392821</v>
      </c>
      <c r="M12" s="537">
        <v>0.26480082627397183</v>
      </c>
      <c r="O12" s="441">
        <v>100</v>
      </c>
      <c r="P12" s="441">
        <v>112.55038115605336</v>
      </c>
      <c r="Q12" s="441">
        <v>121.81431592628331</v>
      </c>
      <c r="R12" s="441">
        <v>134.11982204991858</v>
      </c>
      <c r="S12" s="441">
        <v>143.23121314087399</v>
      </c>
      <c r="T12" s="441">
        <v>155.18600141988455</v>
      </c>
      <c r="U12" s="441">
        <v>161.90721744758892</v>
      </c>
      <c r="V12" s="441">
        <v>64.483343825677096</v>
      </c>
      <c r="W12" s="441">
        <v>70.596527502264024</v>
      </c>
      <c r="X12" s="441">
        <v>26.302672969815365</v>
      </c>
      <c r="Y12" s="441">
        <v>33.267642505436541</v>
      </c>
    </row>
    <row r="13" spans="1:25" x14ac:dyDescent="0.25">
      <c r="A13" s="554" t="s">
        <v>152</v>
      </c>
      <c r="B13" s="537">
        <v>-2.0225720066401442E-2</v>
      </c>
      <c r="C13" s="537">
        <v>4.1907560181262626E-2</v>
      </c>
      <c r="D13" s="538">
        <v>-3.9362859566628661E-2</v>
      </c>
      <c r="E13" s="571">
        <v>2.7485861391123301E-2</v>
      </c>
      <c r="F13" s="537">
        <v>9.7765046722765092E-2</v>
      </c>
      <c r="G13" s="537">
        <v>2.1620362079125988E-2</v>
      </c>
      <c r="H13" s="537">
        <v>-4.3647978365709217E-2</v>
      </c>
      <c r="I13" s="537">
        <v>-2.3705118937918712E-2</v>
      </c>
      <c r="J13" s="537">
        <v>1.526313414247606</v>
      </c>
      <c r="K13" s="537">
        <v>8.4767776381763804E-2</v>
      </c>
      <c r="L13" s="537">
        <v>0.39816152629415291</v>
      </c>
      <c r="M13" s="537">
        <v>2.0070172022067512E-2</v>
      </c>
      <c r="O13" s="441">
        <v>100</v>
      </c>
      <c r="P13" s="441">
        <v>96.063714043337129</v>
      </c>
      <c r="Q13" s="441">
        <v>98.704107972248792</v>
      </c>
      <c r="R13" s="441">
        <v>108.35391969988454</v>
      </c>
      <c r="S13" s="441">
        <v>110.69657067648859</v>
      </c>
      <c r="T13" s="441">
        <v>105.86488915444302</v>
      </c>
      <c r="U13" s="441">
        <v>103.35534936568737</v>
      </c>
      <c r="V13" s="441">
        <v>261.10800553678382</v>
      </c>
      <c r="W13" s="441">
        <v>283.24155056161425</v>
      </c>
      <c r="X13" s="441">
        <v>396.01743864314903</v>
      </c>
      <c r="Y13" s="441">
        <v>403.96557676045558</v>
      </c>
    </row>
    <row r="14" spans="1:25" x14ac:dyDescent="0.25">
      <c r="A14" s="1646" t="s">
        <v>214</v>
      </c>
      <c r="B14" s="537"/>
      <c r="C14" s="537"/>
      <c r="D14" s="538"/>
      <c r="E14" s="1647"/>
      <c r="F14" s="537"/>
      <c r="G14" s="537"/>
      <c r="H14" s="537"/>
      <c r="I14" s="537"/>
      <c r="J14" s="537"/>
      <c r="K14" s="537">
        <v>0.10305899765669269</v>
      </c>
      <c r="L14" s="537">
        <v>0.55621641761866192</v>
      </c>
      <c r="M14" s="571">
        <v>1.3452650815352962E-2</v>
      </c>
      <c r="O14" s="441">
        <v>100</v>
      </c>
      <c r="P14" s="441">
        <v>100</v>
      </c>
      <c r="Q14" s="441">
        <v>100</v>
      </c>
      <c r="R14" s="441">
        <v>100</v>
      </c>
      <c r="S14" s="441">
        <v>100</v>
      </c>
      <c r="T14" s="441">
        <v>100</v>
      </c>
      <c r="U14" s="441">
        <v>100</v>
      </c>
      <c r="V14" s="441">
        <v>100</v>
      </c>
      <c r="W14" s="441">
        <v>110.30589976566927</v>
      </c>
      <c r="X14" s="441">
        <v>171.65985217553302</v>
      </c>
      <c r="Y14" s="441">
        <v>173.96913222586556</v>
      </c>
    </row>
    <row r="15" spans="1:25" x14ac:dyDescent="0.25">
      <c r="A15" s="552" t="s">
        <v>153</v>
      </c>
      <c r="B15" s="537">
        <v>5.297615688778734E-3</v>
      </c>
      <c r="C15" s="537">
        <v>-1.0683294823097933E-2</v>
      </c>
      <c r="D15" s="538">
        <v>-6.7410332888499735E-2</v>
      </c>
      <c r="E15" s="571">
        <v>-8.4849416958889923E-2</v>
      </c>
      <c r="F15" s="537">
        <v>-4.7808104318807221E-3</v>
      </c>
      <c r="G15" s="537">
        <v>-1.116525281085512E-2</v>
      </c>
      <c r="H15" s="537">
        <v>1.0835665673354367E-2</v>
      </c>
      <c r="I15" s="537">
        <v>-2.2933159258852198E-3</v>
      </c>
      <c r="J15" s="537">
        <v>0.14383690930911031</v>
      </c>
      <c r="K15" s="537">
        <v>1.9157835689935787E-3</v>
      </c>
      <c r="L15" s="537">
        <v>2.1904770261209405E-2</v>
      </c>
      <c r="M15" s="537">
        <v>2.4118482976383637E-2</v>
      </c>
      <c r="O15" s="441">
        <v>100</v>
      </c>
      <c r="P15" s="441">
        <v>93.258966711150023</v>
      </c>
      <c r="Q15" s="441">
        <v>85.345997759520415</v>
      </c>
      <c r="R15" s="441">
        <v>84.937974723112433</v>
      </c>
      <c r="S15" s="441">
        <v>83.989620762086858</v>
      </c>
      <c r="T15" s="441">
        <v>84.899704212696648</v>
      </c>
      <c r="U15" s="441">
        <v>84.70500236892272</v>
      </c>
      <c r="V15" s="441">
        <v>96.888708112689429</v>
      </c>
      <c r="W15" s="441">
        <v>97.074325907712733</v>
      </c>
      <c r="X15" s="441">
        <v>99.200716714982946</v>
      </c>
      <c r="Y15" s="441">
        <v>101.59328751231831</v>
      </c>
    </row>
    <row r="16" spans="1:25" x14ac:dyDescent="0.25">
      <c r="A16" s="554" t="s">
        <v>154</v>
      </c>
      <c r="B16" s="537">
        <v>2.4548729312994677E-2</v>
      </c>
      <c r="C16" s="537">
        <v>-1.0186428103390543E-2</v>
      </c>
      <c r="D16" s="538">
        <v>-8.7155705674179518E-2</v>
      </c>
      <c r="E16" s="571">
        <v>-8.9798950083296636E-2</v>
      </c>
      <c r="F16" s="537">
        <v>-2.1905075245889805E-2</v>
      </c>
      <c r="G16" s="537">
        <v>-1.4474574640735982E-2</v>
      </c>
      <c r="H16" s="537">
        <v>-9.4308909623310733E-3</v>
      </c>
      <c r="I16" s="537">
        <v>-1.2220008382138214E-2</v>
      </c>
      <c r="J16" s="537">
        <v>-4.9087722339257178E-3</v>
      </c>
      <c r="K16" s="537">
        <v>-9.8435260579614603E-3</v>
      </c>
      <c r="L16" s="537">
        <v>1.3637369789996079E-3</v>
      </c>
      <c r="M16" s="537">
        <v>1.1282972989680173E-2</v>
      </c>
      <c r="O16" s="441">
        <v>100</v>
      </c>
      <c r="P16" s="441">
        <v>91.284429432582044</v>
      </c>
      <c r="Q16" s="441">
        <v>83.087183510583401</v>
      </c>
      <c r="R16" s="441">
        <v>81.267152503815012</v>
      </c>
      <c r="S16" s="441">
        <v>80.090845039058465</v>
      </c>
      <c r="T16" s="441">
        <v>79.335517012414144</v>
      </c>
      <c r="U16" s="441">
        <v>78.366036329521179</v>
      </c>
      <c r="V16" s="441">
        <v>77.98135530630401</v>
      </c>
      <c r="W16" s="441">
        <v>77.21374380331126</v>
      </c>
      <c r="X16" s="441">
        <v>77.319043041022837</v>
      </c>
      <c r="Y16" s="441">
        <v>78.191431715242615</v>
      </c>
    </row>
    <row r="17" spans="1:25" x14ac:dyDescent="0.25">
      <c r="A17" s="554" t="s">
        <v>155</v>
      </c>
      <c r="B17" s="537">
        <v>-0.11856067280597571</v>
      </c>
      <c r="C17" s="537">
        <v>0.12840429551154653</v>
      </c>
      <c r="D17" s="538">
        <v>2.4511234107327251E-2</v>
      </c>
      <c r="E17" s="537">
        <v>-8.872598390445019E-2</v>
      </c>
      <c r="F17" s="537">
        <v>1.4159671934613445</v>
      </c>
      <c r="G17" s="537">
        <v>9.5951572308368149E-2</v>
      </c>
      <c r="H17" s="537">
        <v>5.2197556481366592E-2</v>
      </c>
      <c r="I17" s="537">
        <v>6.7136292169545753E-2</v>
      </c>
      <c r="J17" s="537">
        <v>0.17002444129064243</v>
      </c>
      <c r="K17" s="537">
        <v>-6.4196199849830826E-4</v>
      </c>
      <c r="L17" s="537">
        <v>1.4589929652894407E-2</v>
      </c>
      <c r="M17" s="537">
        <v>8.7179443791369104E-2</v>
      </c>
      <c r="O17" s="441">
        <v>100</v>
      </c>
      <c r="P17" s="441">
        <v>102.45112341073272</v>
      </c>
      <c r="Q17" s="441">
        <v>93.361046683999206</v>
      </c>
      <c r="R17" s="441">
        <v>225.55722593575513</v>
      </c>
      <c r="S17" s="441">
        <v>247.19979640980466</v>
      </c>
      <c r="T17" s="441">
        <v>260.10302174508774</v>
      </c>
      <c r="U17" s="441">
        <v>277.56537420714767</v>
      </c>
      <c r="V17" s="441">
        <v>324.75827187834602</v>
      </c>
      <c r="W17" s="441">
        <v>324.54978940910212</v>
      </c>
      <c r="X17" s="441">
        <v>329.28494800544263</v>
      </c>
      <c r="Y17" s="441">
        <v>357.99182662142704</v>
      </c>
    </row>
    <row r="18" spans="1:25" x14ac:dyDescent="0.25">
      <c r="A18" s="554" t="s">
        <v>156</v>
      </c>
      <c r="B18" s="537">
        <v>-7.4404269047778526E-2</v>
      </c>
      <c r="C18" s="537">
        <v>-1.6047036968206418E-2</v>
      </c>
      <c r="D18" s="538">
        <v>6.1726521766525266E-3</v>
      </c>
      <c r="E18" s="537">
        <v>-7.1995950255754892E-2</v>
      </c>
      <c r="F18" s="537">
        <v>4.4010627272977443E-2</v>
      </c>
      <c r="G18" s="537">
        <v>-2.1106780894777355E-3</v>
      </c>
      <c r="H18" s="537">
        <v>9.8527764089255898E-2</v>
      </c>
      <c r="I18" s="537">
        <v>3.3542284813735668E-2</v>
      </c>
      <c r="J18" s="537">
        <v>0.7126519002167051</v>
      </c>
      <c r="K18" s="537">
        <v>2.8218696543413024E-2</v>
      </c>
      <c r="L18" s="537">
        <v>6.626345962946667E-2</v>
      </c>
      <c r="M18" s="537">
        <v>4.7615310652524334E-2</v>
      </c>
      <c r="O18" s="441">
        <v>100</v>
      </c>
      <c r="P18" s="441">
        <v>100.61726521766525</v>
      </c>
      <c r="Q18" s="441">
        <v>93.373229596184132</v>
      </c>
      <c r="R18" s="441">
        <v>97.482644001215931</v>
      </c>
      <c r="S18" s="441">
        <v>97.276889520418209</v>
      </c>
      <c r="T18" s="441">
        <v>106.86136394242259</v>
      </c>
      <c r="U18" s="441">
        <v>110.44573824736359</v>
      </c>
      <c r="V18" s="441">
        <v>189.1551034801841</v>
      </c>
      <c r="W18" s="441">
        <v>194.49281394492931</v>
      </c>
      <c r="X18" s="441">
        <v>207.38058066999051</v>
      </c>
      <c r="Y18" s="441">
        <v>217.25507144189299</v>
      </c>
    </row>
    <row r="19" spans="1:25" x14ac:dyDescent="0.25">
      <c r="A19" s="552" t="s">
        <v>157</v>
      </c>
      <c r="B19" s="537">
        <v>4.3817756051537371E-2</v>
      </c>
      <c r="C19" s="537">
        <v>6.4181047253602408E-2</v>
      </c>
      <c r="D19" s="538">
        <v>7.2001525627340524E-2</v>
      </c>
      <c r="E19" s="537">
        <v>-6.7345784657952934E-2</v>
      </c>
      <c r="F19" s="537">
        <v>9.5604630030438953E-2</v>
      </c>
      <c r="G19" s="537">
        <v>5.1776817122144658E-2</v>
      </c>
      <c r="H19" s="537">
        <v>7.4444038670763657E-2</v>
      </c>
      <c r="I19" s="537">
        <v>9.674230643207693E-2</v>
      </c>
      <c r="J19" s="537">
        <v>4.0042957105235422E-2</v>
      </c>
      <c r="K19" s="537">
        <v>7.2698850709789209E-2</v>
      </c>
      <c r="L19" s="537">
        <v>0.11094313901669062</v>
      </c>
      <c r="M19" s="537">
        <v>7.0800710370106046E-2</v>
      </c>
      <c r="O19" s="441">
        <v>100</v>
      </c>
      <c r="P19" s="441">
        <v>107.20015256273405</v>
      </c>
      <c r="Q19" s="441">
        <v>99.980674172944461</v>
      </c>
      <c r="R19" s="441">
        <v>109.53928953744268</v>
      </c>
      <c r="S19" s="441">
        <v>115.21088529951251</v>
      </c>
      <c r="T19" s="441">
        <v>123.78764890004234</v>
      </c>
      <c r="U19" s="441">
        <v>135.76315156243658</v>
      </c>
      <c r="V19" s="441">
        <v>141.1995096169228</v>
      </c>
      <c r="W19" s="441">
        <v>151.46455168685893</v>
      </c>
      <c r="X19" s="441">
        <v>168.26850450075483</v>
      </c>
      <c r="Y19" s="441">
        <v>180.18203415232367</v>
      </c>
    </row>
    <row r="20" spans="1:25" x14ac:dyDescent="0.25">
      <c r="A20" s="552" t="s">
        <v>94</v>
      </c>
      <c r="B20" s="537">
        <v>6.7892606910314957E-2</v>
      </c>
      <c r="C20" s="537">
        <v>5.3581998921386376E-2</v>
      </c>
      <c r="D20" s="538">
        <v>6.3905147654200745E-2</v>
      </c>
      <c r="E20" s="537">
        <v>4.542760474893992E-2</v>
      </c>
      <c r="F20" s="537">
        <v>4.4085034375021204E-2</v>
      </c>
      <c r="G20" s="537">
        <v>6.2178872330108437E-2</v>
      </c>
      <c r="H20" s="537">
        <v>4.2958005816159384E-2</v>
      </c>
      <c r="I20" s="537">
        <v>-5.6373603868466127E-2</v>
      </c>
      <c r="J20" s="537">
        <v>8.9002373704833992E-2</v>
      </c>
      <c r="K20" s="537">
        <v>0.11485077400108712</v>
      </c>
      <c r="L20" s="537">
        <v>6.0840762939150528E-2</v>
      </c>
      <c r="M20" s="537">
        <v>6.4892385330629132E-2</v>
      </c>
      <c r="O20" s="441">
        <v>100</v>
      </c>
      <c r="P20" s="441">
        <v>106.39051476542008</v>
      </c>
      <c r="Q20" s="441">
        <v>111.22358101921984</v>
      </c>
      <c r="R20" s="441">
        <v>116.1268764117651</v>
      </c>
      <c r="S20" s="441">
        <v>123.34751463426652</v>
      </c>
      <c r="T20" s="441">
        <v>128.64627788533414</v>
      </c>
      <c r="U20" s="441">
        <v>121.3940235766737</v>
      </c>
      <c r="V20" s="441">
        <v>132.19837982857825</v>
      </c>
      <c r="W20" s="441">
        <v>147.38146607358016</v>
      </c>
      <c r="X20" s="441">
        <v>156.34826691258729</v>
      </c>
      <c r="Y20" s="441">
        <v>166.49407889485497</v>
      </c>
    </row>
    <row r="21" spans="1:25" x14ac:dyDescent="0.25">
      <c r="A21" s="555" t="s">
        <v>158</v>
      </c>
      <c r="B21" s="537">
        <v>7.3703004585450094E-2</v>
      </c>
      <c r="C21" s="537">
        <v>7.5415639994640848E-2</v>
      </c>
      <c r="D21" s="538">
        <v>9.9535207944782433E-2</v>
      </c>
      <c r="E21" s="537">
        <v>0.10196801345531159</v>
      </c>
      <c r="F21" s="537">
        <v>3.8966162468106136E-2</v>
      </c>
      <c r="G21" s="537">
        <v>-8.2669835250327672E-2</v>
      </c>
      <c r="H21" s="537">
        <v>3.5743100869536804E-2</v>
      </c>
      <c r="I21" s="537">
        <v>-8.1452172554684732E-2</v>
      </c>
      <c r="J21" s="537">
        <v>7.8497679782494112E-2</v>
      </c>
      <c r="K21" s="537">
        <v>0.18701189225137482</v>
      </c>
      <c r="L21" s="537">
        <v>7.4278747218070817E-2</v>
      </c>
      <c r="M21" s="537">
        <v>4.6050159354628084E-2</v>
      </c>
      <c r="O21" s="441">
        <v>100</v>
      </c>
      <c r="P21" s="441">
        <v>109.95352079447824</v>
      </c>
      <c r="Q21" s="441">
        <v>121.16526288230848</v>
      </c>
      <c r="R21" s="441">
        <v>125.8866082012713</v>
      </c>
      <c r="S21" s="441">
        <v>115.47958304104965</v>
      </c>
      <c r="T21" s="441">
        <v>119.60718142605793</v>
      </c>
      <c r="U21" s="441">
        <v>109.86491664576319</v>
      </c>
      <c r="V21" s="441">
        <v>118.48905769195271</v>
      </c>
      <c r="W21" s="441">
        <v>140.64792058200712</v>
      </c>
      <c r="X21" s="441">
        <v>151.09507192166532</v>
      </c>
      <c r="Y21" s="441">
        <v>158.05302406135701</v>
      </c>
    </row>
    <row r="22" spans="1:25" s="256" customFormat="1" x14ac:dyDescent="0.25">
      <c r="A22" s="94" t="s">
        <v>159</v>
      </c>
      <c r="B22" s="535">
        <v>2.9959698729032036E-2</v>
      </c>
      <c r="C22" s="535">
        <v>-8.8063005955328677E-2</v>
      </c>
      <c r="D22" s="538">
        <v>5.1080949959027455E-2</v>
      </c>
      <c r="E22" s="535">
        <v>-4.4302895972184397E-2</v>
      </c>
      <c r="F22" s="535">
        <v>9.7961241129299603E-2</v>
      </c>
      <c r="G22" s="535">
        <v>5.2674583826063603E-2</v>
      </c>
      <c r="H22" s="535">
        <v>8.7081278607130219E-2</v>
      </c>
      <c r="I22" s="535">
        <v>-5.7058187986426034E-2</v>
      </c>
      <c r="J22" s="535">
        <v>8.7026084733545117E-2</v>
      </c>
      <c r="K22" s="535">
        <v>0.1221548673624504</v>
      </c>
      <c r="L22" s="535">
        <v>5.0650307157926067E-2</v>
      </c>
      <c r="M22" s="535">
        <v>1.8653934187788268E-2</v>
      </c>
      <c r="O22" s="536">
        <v>100</v>
      </c>
      <c r="P22" s="536">
        <v>105.10809499590275</v>
      </c>
      <c r="Q22" s="536">
        <v>100.45150199746479</v>
      </c>
      <c r="R22" s="536">
        <v>110.29185580643876</v>
      </c>
      <c r="S22" s="536">
        <v>116.10143341044714</v>
      </c>
      <c r="T22" s="536">
        <v>126.21169467994947</v>
      </c>
      <c r="U22" s="536">
        <v>119.01028407881552</v>
      </c>
      <c r="V22" s="536">
        <v>129.36728314522179</v>
      </c>
      <c r="W22" s="536">
        <v>145.17012645886692</v>
      </c>
      <c r="X22" s="536">
        <v>152.5230379541635</v>
      </c>
      <c r="Y22" s="536">
        <v>155.368192666282</v>
      </c>
    </row>
    <row r="23" spans="1:25" x14ac:dyDescent="0.25">
      <c r="A23" s="95" t="s">
        <v>160</v>
      </c>
      <c r="B23" s="537">
        <v>3.9154670579634621E-2</v>
      </c>
      <c r="C23" s="537">
        <v>-0.16412086779007973</v>
      </c>
      <c r="D23" s="571">
        <v>5.3466294034745232E-3</v>
      </c>
      <c r="E23" s="537">
        <v>-7.3209440864300701E-2</v>
      </c>
      <c r="F23" s="537">
        <v>0.12011497221510181</v>
      </c>
      <c r="G23" s="537">
        <v>1.6052066074447868E-3</v>
      </c>
      <c r="H23" s="537">
        <v>0.12462061607618691</v>
      </c>
      <c r="I23" s="537">
        <v>-3.5083393070943991E-2</v>
      </c>
      <c r="J23" s="537">
        <v>4.9323869342382087E-2</v>
      </c>
      <c r="K23" s="537">
        <v>0.20846199072422333</v>
      </c>
      <c r="L23" s="537">
        <v>7.9583229229822416E-2</v>
      </c>
      <c r="M23" s="537">
        <v>2.5493824834172951E-2</v>
      </c>
      <c r="O23" s="441">
        <v>100</v>
      </c>
      <c r="P23" s="441">
        <v>100.53466294034746</v>
      </c>
      <c r="Q23" s="441">
        <v>93.17457647900369</v>
      </c>
      <c r="R23" s="441">
        <v>104.3662381439331</v>
      </c>
      <c r="S23" s="441">
        <v>104.5337675189959</v>
      </c>
      <c r="T23" s="441">
        <v>117.56083002797807</v>
      </c>
      <c r="U23" s="441">
        <v>113.43639721836009</v>
      </c>
      <c r="V23" s="441">
        <v>119.03151925342904</v>
      </c>
      <c r="W23" s="441">
        <v>143.84506671592757</v>
      </c>
      <c r="X23" s="441">
        <v>155.29272163396033</v>
      </c>
      <c r="Y23" s="441">
        <v>159.25172707731849</v>
      </c>
    </row>
    <row r="24" spans="1:25" s="256" customFormat="1" ht="25.5" x14ac:dyDescent="0.25">
      <c r="A24" s="96" t="s">
        <v>161</v>
      </c>
      <c r="B24" s="535">
        <v>4.7409676188026273E-2</v>
      </c>
      <c r="C24" s="535">
        <v>-7.0733587120447527E-2</v>
      </c>
      <c r="D24" s="538">
        <v>-8.186470779947852E-2</v>
      </c>
      <c r="E24" s="535">
        <v>-1.7326892095279378E-2</v>
      </c>
      <c r="F24" s="535">
        <v>7.47531525881453E-2</v>
      </c>
      <c r="G24" s="535">
        <v>7.8369375823665655E-2</v>
      </c>
      <c r="H24" s="535">
        <v>0.18076868618935049</v>
      </c>
      <c r="I24" s="535">
        <v>-6.921531673137471E-2</v>
      </c>
      <c r="J24" s="535">
        <v>3.2863934092516534E-2</v>
      </c>
      <c r="K24" s="535">
        <v>7.5887250359700786E-2</v>
      </c>
      <c r="L24" s="535">
        <v>7.8955693553266926E-2</v>
      </c>
      <c r="M24" s="535">
        <v>0.12362198599096663</v>
      </c>
      <c r="O24" s="536">
        <v>100</v>
      </c>
      <c r="P24" s="536">
        <v>91.813529220052146</v>
      </c>
      <c r="Q24" s="536">
        <v>90.222686106369522</v>
      </c>
      <c r="R24" s="536">
        <v>96.967116327791302</v>
      </c>
      <c r="S24" s="536">
        <v>104.56636870982109</v>
      </c>
      <c r="T24" s="536">
        <v>123.46869380108666</v>
      </c>
      <c r="U24" s="536">
        <v>114.92276905323533</v>
      </c>
      <c r="V24" s="536">
        <v>118.69958336113035</v>
      </c>
      <c r="W24" s="536">
        <v>127.70736836124863</v>
      </c>
      <c r="X24" s="536">
        <v>137.79059220207355</v>
      </c>
      <c r="Y24" s="536">
        <v>154.82453886096528</v>
      </c>
    </row>
    <row r="25" spans="1:25" x14ac:dyDescent="0.25">
      <c r="A25" s="97" t="s">
        <v>109</v>
      </c>
      <c r="B25" s="537">
        <v>3.335347784251752E-2</v>
      </c>
      <c r="C25" s="537">
        <v>-9.1044898134945207E-2</v>
      </c>
      <c r="D25" s="571">
        <v>-0.11364723325943049</v>
      </c>
      <c r="E25" s="537">
        <v>-2.8956186047542243E-2</v>
      </c>
      <c r="F25" s="537">
        <v>0.10965752971245535</v>
      </c>
      <c r="G25" s="537">
        <v>0.1107220785030667</v>
      </c>
      <c r="H25" s="537">
        <v>0.19033683582423211</v>
      </c>
      <c r="I25" s="537">
        <v>-0.10180511531200487</v>
      </c>
      <c r="J25" s="537">
        <v>6.1622730714438134E-2</v>
      </c>
      <c r="K25" s="537">
        <v>4.900953633729066E-2</v>
      </c>
      <c r="L25" s="537">
        <v>9.5530034652842932E-2</v>
      </c>
      <c r="M25" s="537">
        <v>0.12947789749195993</v>
      </c>
      <c r="O25" s="441">
        <v>100</v>
      </c>
      <c r="P25" s="441">
        <v>88.635276674056954</v>
      </c>
      <c r="Q25" s="441">
        <v>86.068737112307574</v>
      </c>
      <c r="R25" s="441">
        <v>95.506822209513956</v>
      </c>
      <c r="S25" s="441">
        <v>106.0815360757742</v>
      </c>
      <c r="T25" s="441">
        <v>126.27275999181118</v>
      </c>
      <c r="U25" s="441">
        <v>113.41754710007973</v>
      </c>
      <c r="V25" s="441">
        <v>120.40664606332005</v>
      </c>
      <c r="W25" s="441">
        <v>126.30771995881163</v>
      </c>
      <c r="X25" s="441">
        <v>138.37390082339849</v>
      </c>
      <c r="Y25" s="441">
        <v>156.29026256977309</v>
      </c>
    </row>
    <row r="26" spans="1:25" x14ac:dyDescent="0.25">
      <c r="A26" s="97" t="s">
        <v>162</v>
      </c>
      <c r="B26" s="537">
        <v>9.9673876475664169E-2</v>
      </c>
      <c r="C26" s="537">
        <v>-4.3086207432698975E-2</v>
      </c>
      <c r="D26" s="538">
        <v>-4.053796026375811E-2</v>
      </c>
      <c r="E26" s="537">
        <v>3.2653180792866277E-2</v>
      </c>
      <c r="F26" s="537">
        <v>-3.2033663347368568E-2</v>
      </c>
      <c r="G26" s="537">
        <v>5.3330999813574698E-2</v>
      </c>
      <c r="H26" s="537">
        <v>0.15236545232187515</v>
      </c>
      <c r="I26" s="537">
        <v>7.8675728855663207E-2</v>
      </c>
      <c r="J26" s="537">
        <v>-6.1946161259309962E-2</v>
      </c>
      <c r="K26" s="537">
        <v>9.8524504641182453E-2</v>
      </c>
      <c r="L26" s="537">
        <v>6.9634154503271262E-2</v>
      </c>
      <c r="M26" s="537">
        <v>0.11581488722132471</v>
      </c>
      <c r="O26" s="441">
        <v>100</v>
      </c>
      <c r="P26" s="441">
        <v>95.946203973624193</v>
      </c>
      <c r="Q26" s="441">
        <v>99.07915271836417</v>
      </c>
      <c r="R26" s="441">
        <v>95.905284495441578</v>
      </c>
      <c r="S26" s="441">
        <v>101.0200092049888</v>
      </c>
      <c r="T26" s="441">
        <v>116.4119686010669</v>
      </c>
      <c r="U26" s="441">
        <v>125.57076507827843</v>
      </c>
      <c r="V26" s="441">
        <v>117.79213821528447</v>
      </c>
      <c r="W26" s="441">
        <v>129.39755028357106</v>
      </c>
      <c r="X26" s="441">
        <v>138.40803929236208</v>
      </c>
      <c r="Y26" s="441">
        <v>154.43775075353167</v>
      </c>
    </row>
    <row r="27" spans="1:25" x14ac:dyDescent="0.25">
      <c r="A27" s="97" t="s">
        <v>163</v>
      </c>
      <c r="B27" s="537">
        <v>6.6094608683335387E-2</v>
      </c>
      <c r="C27" s="537">
        <v>5.2440009664559195E-2</v>
      </c>
      <c r="D27" s="538">
        <v>9.056242612311971E-2</v>
      </c>
      <c r="E27" s="537">
        <v>-3.6255014228232185E-2</v>
      </c>
      <c r="F27" s="537">
        <v>6.1862817523953728E-2</v>
      </c>
      <c r="G27" s="537">
        <v>-9.9061268853869455E-2</v>
      </c>
      <c r="H27" s="537">
        <v>0.16098796967567508</v>
      </c>
      <c r="I27" s="537">
        <v>-0.10394928617779531</v>
      </c>
      <c r="J27" s="537">
        <v>2.7472644500425858E-2</v>
      </c>
      <c r="K27" s="537">
        <v>0.2658035342365388</v>
      </c>
      <c r="L27" s="537">
        <v>-2.6375784549059866E-2</v>
      </c>
      <c r="M27" s="537">
        <v>9.1804388521813607E-2</v>
      </c>
      <c r="O27" s="441">
        <v>100</v>
      </c>
      <c r="P27" s="441">
        <v>109.05624261231198</v>
      </c>
      <c r="Q27" s="441">
        <v>105.10240698472506</v>
      </c>
      <c r="R27" s="441">
        <v>111.60433800934943</v>
      </c>
      <c r="S27" s="441">
        <v>100.54867067654715</v>
      </c>
      <c r="T27" s="441">
        <v>116.73579702235256</v>
      </c>
      <c r="U27" s="441">
        <v>104.601194250483</v>
      </c>
      <c r="V27" s="441">
        <v>107.47486567444652</v>
      </c>
      <c r="W27" s="441">
        <v>136.04206481231168</v>
      </c>
      <c r="X27" s="441">
        <v>132.4538486212129</v>
      </c>
      <c r="Y27" s="441">
        <v>144.61369320124422</v>
      </c>
    </row>
    <row r="28" spans="1:25" s="256" customFormat="1" x14ac:dyDescent="0.25">
      <c r="A28" s="95" t="s">
        <v>164</v>
      </c>
      <c r="B28" s="535">
        <v>6.0179128505544188E-3</v>
      </c>
      <c r="C28" s="535">
        <v>6.9243253701554597E-2</v>
      </c>
      <c r="D28" s="538">
        <v>1.5739779438701751E-2</v>
      </c>
      <c r="E28" s="535">
        <v>-9.8920288817496815E-2</v>
      </c>
      <c r="F28" s="535">
        <v>3.1452215930206862E-2</v>
      </c>
      <c r="G28" s="535">
        <v>8.9580089464397439E-2</v>
      </c>
      <c r="H28" s="535">
        <v>0.16886721193505139</v>
      </c>
      <c r="I28" s="535">
        <v>-4.3773213712450354E-2</v>
      </c>
      <c r="J28" s="535">
        <v>0.11566607386291028</v>
      </c>
      <c r="K28" s="535">
        <v>1.9792520152146054E-2</v>
      </c>
      <c r="L28" s="535">
        <v>4.9460799707950365E-2</v>
      </c>
      <c r="M28" s="535">
        <v>8.3227192754221191E-2</v>
      </c>
      <c r="O28" s="536">
        <v>100</v>
      </c>
      <c r="P28" s="536">
        <v>101.57397794387018</v>
      </c>
      <c r="Q28" s="536">
        <v>91.526250709320493</v>
      </c>
      <c r="R28" s="536">
        <v>94.404954109912296</v>
      </c>
      <c r="S28" s="536">
        <v>102.86175834496058</v>
      </c>
      <c r="T28" s="536">
        <v>120.23173669141107</v>
      </c>
      <c r="U28" s="536">
        <v>114.96880718619887</v>
      </c>
      <c r="V28" s="536">
        <v>128.26679773012845</v>
      </c>
      <c r="W28" s="536">
        <v>130.80552090905326</v>
      </c>
      <c r="X28" s="536">
        <v>137.27526657943005</v>
      </c>
      <c r="Y28" s="536">
        <v>148.70030165142339</v>
      </c>
    </row>
    <row r="29" spans="1:25" x14ac:dyDescent="0.25">
      <c r="A29" s="97" t="s">
        <v>124</v>
      </c>
      <c r="B29" s="537">
        <v>2.7082992581308751E-2</v>
      </c>
      <c r="C29" s="537">
        <v>0.13420469405790758</v>
      </c>
      <c r="D29" s="571">
        <v>-0.10470676417314528</v>
      </c>
      <c r="E29" s="537">
        <v>-5.2585743533638429E-2</v>
      </c>
      <c r="F29" s="537">
        <v>-1.5274214794436802E-2</v>
      </c>
      <c r="G29" s="537">
        <v>0.11715988225057838</v>
      </c>
      <c r="H29" s="537">
        <v>0.12720578539165195</v>
      </c>
      <c r="I29" s="537">
        <v>8.0190519139875738E-2</v>
      </c>
      <c r="J29" s="537">
        <v>0.18769718899775789</v>
      </c>
      <c r="K29" s="537">
        <v>-0.15379324288577478</v>
      </c>
      <c r="L29" s="537">
        <v>5.6866877807202787E-2</v>
      </c>
      <c r="M29" s="537">
        <v>0.14371434257441495</v>
      </c>
      <c r="O29" s="441">
        <v>100</v>
      </c>
      <c r="P29" s="441">
        <v>89.529323582685478</v>
      </c>
      <c r="Q29" s="441">
        <v>84.821357534026248</v>
      </c>
      <c r="R29" s="441">
        <v>83.525777899895814</v>
      </c>
      <c r="S29" s="441">
        <v>93.311648203535569</v>
      </c>
      <c r="T29" s="441">
        <v>105.18142969945583</v>
      </c>
      <c r="U29" s="441">
        <v>113.61598315092954</v>
      </c>
      <c r="V29" s="441">
        <v>134.94138381357564</v>
      </c>
      <c r="W29" s="441">
        <v>114.18831079739185</v>
      </c>
      <c r="X29" s="441">
        <v>120.68184351451802</v>
      </c>
      <c r="Y29" s="441">
        <v>138.02555531587541</v>
      </c>
    </row>
    <row r="30" spans="1:25" x14ac:dyDescent="0.25">
      <c r="A30" s="97" t="s">
        <v>165</v>
      </c>
      <c r="B30" s="537">
        <v>2.6894930822203511E-2</v>
      </c>
      <c r="C30" s="537">
        <v>6.1872642855582249E-2</v>
      </c>
      <c r="D30" s="571">
        <v>6.3243793855038977E-3</v>
      </c>
      <c r="E30" s="537">
        <v>-7.6542184803285007E-2</v>
      </c>
      <c r="F30" s="537">
        <v>-1.0184068639352839E-3</v>
      </c>
      <c r="G30" s="537">
        <v>0.18881788564982993</v>
      </c>
      <c r="H30" s="537">
        <v>0.17134862870026457</v>
      </c>
      <c r="I30" s="537">
        <v>-7.2012883052703591E-2</v>
      </c>
      <c r="J30" s="537">
        <v>0.11104905462965209</v>
      </c>
      <c r="K30" s="537">
        <v>9.8738651644001862E-2</v>
      </c>
      <c r="L30" s="537">
        <v>2.8770832376092903E-2</v>
      </c>
      <c r="M30" s="537">
        <v>8.8324332533114447E-2</v>
      </c>
      <c r="O30" s="441">
        <v>100</v>
      </c>
      <c r="P30" s="441">
        <v>100.6324379385504</v>
      </c>
      <c r="Q30" s="441">
        <v>92.929811276652757</v>
      </c>
      <c r="R30" s="441">
        <v>92.835170918984403</v>
      </c>
      <c r="S30" s="441">
        <v>110.36411160584761</v>
      </c>
      <c r="T30" s="441">
        <v>129.27485078723257</v>
      </c>
      <c r="U30" s="441">
        <v>119.96539607583588</v>
      </c>
      <c r="V30" s="441">
        <v>133.28743989832924</v>
      </c>
      <c r="W30" s="441">
        <v>146.4480619949712</v>
      </c>
      <c r="X30" s="441">
        <v>150.66149463843217</v>
      </c>
      <c r="Y30" s="441">
        <v>163.9685705908131</v>
      </c>
    </row>
    <row r="31" spans="1:25" x14ac:dyDescent="0.25">
      <c r="A31" s="98" t="s">
        <v>166</v>
      </c>
      <c r="B31" s="537">
        <v>-4.5996462007211192E-2</v>
      </c>
      <c r="C31" s="537">
        <v>2.6333836351987605E-2</v>
      </c>
      <c r="D31" s="571">
        <v>0.15445739889230925</v>
      </c>
      <c r="E31" s="537">
        <v>-0.1722934916257407</v>
      </c>
      <c r="F31" s="537">
        <v>0.13369545914661818</v>
      </c>
      <c r="G31" s="537">
        <v>-9.6171778179865441E-2</v>
      </c>
      <c r="H31" s="537">
        <v>0.20278559459002898</v>
      </c>
      <c r="I31" s="537">
        <v>-9.3429971943379209E-2</v>
      </c>
      <c r="J31" s="537">
        <v>4.9771421877811806E-2</v>
      </c>
      <c r="K31" s="537">
        <v>4.5036919706043843E-2</v>
      </c>
      <c r="L31" s="537">
        <v>9.2403889853897692E-2</v>
      </c>
      <c r="M31" s="537">
        <v>1.5083206219973722E-2</v>
      </c>
      <c r="O31" s="441">
        <v>100</v>
      </c>
      <c r="P31" s="441">
        <v>115.44573988923092</v>
      </c>
      <c r="Q31" s="441">
        <v>95.555190270398271</v>
      </c>
      <c r="R31" s="441">
        <v>108.33048530744163</v>
      </c>
      <c r="S31" s="441">
        <v>97.912149904337184</v>
      </c>
      <c r="T31" s="441">
        <v>117.76732344027624</v>
      </c>
      <c r="U31" s="441">
        <v>106.76432571540437</v>
      </c>
      <c r="V31" s="441">
        <v>112.07813801208587</v>
      </c>
      <c r="W31" s="441">
        <v>117.12579211453908</v>
      </c>
      <c r="X31" s="441">
        <v>127.94867090814147</v>
      </c>
      <c r="Y31" s="441">
        <v>129.87854709702052</v>
      </c>
    </row>
    <row r="32" spans="1:25" x14ac:dyDescent="0.25">
      <c r="A32" s="96" t="s">
        <v>167</v>
      </c>
      <c r="B32" s="537">
        <v>4.7369624447423764E-2</v>
      </c>
      <c r="C32" s="537">
        <v>8.4392894440601385E-3</v>
      </c>
      <c r="D32" s="571">
        <v>-1.2134328458369592E-2</v>
      </c>
      <c r="E32" s="537">
        <v>2.2658591446251375E-2</v>
      </c>
      <c r="F32" s="537">
        <v>5.9195599801315391E-2</v>
      </c>
      <c r="G32" s="537">
        <v>4.0215251936361884E-2</v>
      </c>
      <c r="H32" s="537">
        <v>6.6461718065039754E-2</v>
      </c>
      <c r="I32" s="537">
        <v>-2.9601245399482057E-3</v>
      </c>
      <c r="J32" s="537">
        <v>3.2573159267731189E-2</v>
      </c>
      <c r="K32" s="537">
        <v>6.1276125739376353E-2</v>
      </c>
      <c r="L32" s="537">
        <v>7.9096835910317909E-2</v>
      </c>
      <c r="M32" s="537">
        <v>6.9491991235950845E-2</v>
      </c>
      <c r="O32" s="441">
        <v>100</v>
      </c>
      <c r="P32" s="441">
        <v>98.786567154163038</v>
      </c>
      <c r="Q32" s="441">
        <v>101.0249316196869</v>
      </c>
      <c r="R32" s="441">
        <v>107.00516304180114</v>
      </c>
      <c r="S32" s="441">
        <v>111.30840263201866</v>
      </c>
      <c r="T32" s="441">
        <v>118.7061503060178</v>
      </c>
      <c r="U32" s="441">
        <v>118.35476531745418</v>
      </c>
      <c r="V32" s="441">
        <v>122.20995393823456</v>
      </c>
      <c r="W32" s="441">
        <v>129.69850644235723</v>
      </c>
      <c r="X32" s="441">
        <v>139.95724792424167</v>
      </c>
      <c r="Y32" s="441">
        <v>149.68315577040087</v>
      </c>
    </row>
    <row r="33" spans="1:25" x14ac:dyDescent="0.25">
      <c r="A33" s="95" t="s">
        <v>168</v>
      </c>
      <c r="B33" s="537">
        <v>3.9209311253862067E-2</v>
      </c>
      <c r="C33" s="537">
        <v>2.4749317689954475E-2</v>
      </c>
      <c r="D33" s="571">
        <v>2.2212698430813083E-2</v>
      </c>
      <c r="E33" s="537">
        <v>8.4878395563681153E-3</v>
      </c>
      <c r="F33" s="537">
        <v>5.8294353169908053E-2</v>
      </c>
      <c r="G33" s="537">
        <v>3.7181423005240966E-2</v>
      </c>
      <c r="H33" s="537">
        <v>4.9584277116934583E-2</v>
      </c>
      <c r="I33" s="537">
        <v>3.4332851668761322E-3</v>
      </c>
      <c r="J33" s="537">
        <v>5.0225347519549102E-2</v>
      </c>
      <c r="K33" s="537">
        <v>6.2185735339009396E-2</v>
      </c>
      <c r="L33" s="537">
        <v>7.0918930026159899E-2</v>
      </c>
      <c r="M33" s="537">
        <v>4.7163936125037997E-2</v>
      </c>
      <c r="O33" s="441">
        <v>100</v>
      </c>
      <c r="P33" s="441">
        <v>102.2212698430813</v>
      </c>
      <c r="Q33" s="441">
        <v>103.08890758075759</v>
      </c>
      <c r="R33" s="441">
        <v>109.09840876717028</v>
      </c>
      <c r="S33" s="441">
        <v>113.15484285274113</v>
      </c>
      <c r="T33" s="441">
        <v>118.76554393787463</v>
      </c>
      <c r="U33" s="441">
        <v>119.17329991821251</v>
      </c>
      <c r="V33" s="441">
        <v>125.15882032165618</v>
      </c>
      <c r="W33" s="441">
        <v>132.94191359752134</v>
      </c>
      <c r="X33" s="441">
        <v>142.37001186548775</v>
      </c>
      <c r="Y33" s="441">
        <v>149.08474201123252</v>
      </c>
    </row>
    <row r="34" spans="1:25" s="256" customFormat="1" x14ac:dyDescent="0.25">
      <c r="A34" s="99" t="s">
        <v>169</v>
      </c>
      <c r="D34" s="571"/>
    </row>
    <row r="35" spans="1:25" x14ac:dyDescent="0.25">
      <c r="A35" s="102" t="s">
        <v>170</v>
      </c>
      <c r="B35" s="537">
        <v>1.256760792692635E-2</v>
      </c>
      <c r="C35" s="537">
        <v>5.9576188773492245E-2</v>
      </c>
      <c r="D35" s="571">
        <v>0.12443318061225317</v>
      </c>
      <c r="E35" s="537">
        <v>-3.7331655865759927E-3</v>
      </c>
      <c r="F35" s="537">
        <v>6.9037215046925393E-2</v>
      </c>
      <c r="G35" s="537">
        <v>0.12253677487800552</v>
      </c>
      <c r="H35" s="537">
        <v>4.1260312865398774E-2</v>
      </c>
      <c r="I35" s="537">
        <v>-8.6028234622466337E-2</v>
      </c>
      <c r="J35" s="537">
        <v>0.13950057581285602</v>
      </c>
      <c r="K35" s="537">
        <v>1.1537578555269157E-2</v>
      </c>
      <c r="L35" s="537">
        <v>6.3486839226125635E-3</v>
      </c>
      <c r="M35" s="537">
        <v>7.4186478057554073E-3</v>
      </c>
      <c r="O35" s="441">
        <v>100</v>
      </c>
      <c r="P35" s="441">
        <v>112.44331806122531</v>
      </c>
      <c r="Q35" s="441">
        <v>112.02354853579872</v>
      </c>
      <c r="R35" s="441">
        <v>119.75734234638435</v>
      </c>
      <c r="S35" s="441">
        <v>134.43202084547147</v>
      </c>
      <c r="T35" s="441">
        <v>139.97872808468344</v>
      </c>
      <c r="U35" s="441">
        <v>127.93660522285987</v>
      </c>
      <c r="V35" s="441">
        <v>145.78383531899087</v>
      </c>
      <c r="W35" s="441">
        <v>147.46582777107216</v>
      </c>
      <c r="X35" s="441">
        <v>148.40204170097712</v>
      </c>
      <c r="Y35" s="441">
        <v>149.50298418201169</v>
      </c>
    </row>
    <row r="36" spans="1:25" x14ac:dyDescent="0.25">
      <c r="A36" s="97" t="s">
        <v>171</v>
      </c>
      <c r="B36" s="537">
        <v>-0.23199545954078382</v>
      </c>
      <c r="C36" s="537">
        <v>-7.7687387967111943E-2</v>
      </c>
      <c r="D36" s="571">
        <v>1.3254376727664718E-2</v>
      </c>
      <c r="E36" s="537">
        <v>-1.0993504373830953E-2</v>
      </c>
      <c r="F36" s="537">
        <v>6.1158496601821044E-2</v>
      </c>
      <c r="G36" s="537">
        <v>2.2644178900951273E-2</v>
      </c>
      <c r="H36" s="537">
        <v>0.24319912595123094</v>
      </c>
      <c r="I36" s="537">
        <v>0.13371839658217866</v>
      </c>
      <c r="J36" s="537">
        <v>-0.16508196184289103</v>
      </c>
      <c r="K36" s="537">
        <v>0.13782095703882336</v>
      </c>
      <c r="L36" s="537">
        <v>-3.3832146220328485E-2</v>
      </c>
      <c r="M36" s="537">
        <v>0.26137265528399589</v>
      </c>
      <c r="O36" s="441">
        <v>100</v>
      </c>
      <c r="P36" s="441">
        <v>101.32543767276647</v>
      </c>
      <c r="Q36" s="441">
        <v>100.21151603053057</v>
      </c>
      <c r="R36" s="441">
        <v>106.34030169314711</v>
      </c>
      <c r="S36" s="441">
        <v>108.74829050906787</v>
      </c>
      <c r="T36" s="441">
        <v>135.19577970956371</v>
      </c>
      <c r="U36" s="441">
        <v>153.27394259700401</v>
      </c>
      <c r="V36" s="441">
        <v>127.97117945369592</v>
      </c>
      <c r="W36" s="441">
        <v>145.60828987939129</v>
      </c>
      <c r="X36" s="441">
        <v>140.68204892529974</v>
      </c>
      <c r="Y36" s="441">
        <v>177.45248960369835</v>
      </c>
    </row>
    <row r="37" spans="1:25" x14ac:dyDescent="0.25">
      <c r="A37" s="115" t="s">
        <v>172</v>
      </c>
      <c r="D37" s="571"/>
      <c r="O37">
        <v>100</v>
      </c>
      <c r="P37">
        <v>100</v>
      </c>
      <c r="Q37">
        <v>100</v>
      </c>
      <c r="R37">
        <v>100</v>
      </c>
      <c r="S37">
        <v>100</v>
      </c>
      <c r="T37">
        <v>100</v>
      </c>
      <c r="U37">
        <v>100</v>
      </c>
      <c r="V37">
        <v>100</v>
      </c>
      <c r="W37">
        <v>100</v>
      </c>
      <c r="X37">
        <v>100</v>
      </c>
      <c r="Y37">
        <v>100</v>
      </c>
    </row>
    <row r="38" spans="1:25" x14ac:dyDescent="0.25">
      <c r="A38" s="95" t="s">
        <v>173</v>
      </c>
      <c r="B38" s="537">
        <v>4.536563631182422E-2</v>
      </c>
      <c r="C38" s="537">
        <v>1.1291495770352045E-2</v>
      </c>
      <c r="D38" s="571">
        <v>-4.4693580321254478E-3</v>
      </c>
      <c r="E38" s="537">
        <v>2.0981981857231879E-2</v>
      </c>
      <c r="F38" s="537">
        <v>5.9805680989149623E-2</v>
      </c>
      <c r="G38" s="537">
        <v>4.5362809454510655E-2</v>
      </c>
      <c r="H38" s="537">
        <v>6.4769539824056865E-2</v>
      </c>
      <c r="I38" s="537">
        <v>-8.4146800855970927E-3</v>
      </c>
      <c r="J38" s="537">
        <v>3.9044835826879121E-2</v>
      </c>
      <c r="K38" s="537">
        <v>5.7974703368771641E-2</v>
      </c>
      <c r="L38" s="537">
        <v>7.448008236215653E-2</v>
      </c>
      <c r="M38" s="537">
        <v>6.5802470289186843E-2</v>
      </c>
      <c r="O38" s="441">
        <v>100</v>
      </c>
      <c r="P38" s="441">
        <v>99.55306419678746</v>
      </c>
      <c r="Q38" s="441">
        <v>101.6418847835963</v>
      </c>
      <c r="R38" s="441">
        <v>107.72064692009995</v>
      </c>
      <c r="S38" s="441">
        <v>112.60715810065307</v>
      </c>
      <c r="T38" s="441">
        <v>119.90067191172719</v>
      </c>
      <c r="U38" s="441">
        <v>118.89174611554186</v>
      </c>
      <c r="V38" s="441">
        <v>123.53385482379419</v>
      </c>
      <c r="W38" s="441">
        <v>130.69569341320457</v>
      </c>
      <c r="X38" s="441">
        <v>140.42991942299921</v>
      </c>
      <c r="Y38" s="441">
        <v>149.67055502354401</v>
      </c>
    </row>
    <row r="39" spans="1:25" x14ac:dyDescent="0.25">
      <c r="A39" s="95" t="s">
        <v>174</v>
      </c>
      <c r="B39" s="537">
        <v>9.9602393203090944E-3</v>
      </c>
      <c r="C39" s="537">
        <v>1.6348339053411154E-2</v>
      </c>
      <c r="D39" s="571">
        <v>2.1561222285744419E-2</v>
      </c>
      <c r="E39" s="537">
        <v>7.1357717850712987E-3</v>
      </c>
      <c r="F39" s="537">
        <v>5.8489555672858851E-2</v>
      </c>
      <c r="G39" s="537">
        <v>3.6188155018627377E-2</v>
      </c>
      <c r="H39" s="537">
        <v>6.2640241453944645E-2</v>
      </c>
      <c r="I39" s="537">
        <v>1.371154331308988E-2</v>
      </c>
      <c r="J39" s="537">
        <v>3.1228816194245557E-2</v>
      </c>
      <c r="K39" s="537">
        <v>6.7588653911640595E-2</v>
      </c>
      <c r="L39" s="537">
        <v>6.2943891111725936E-2</v>
      </c>
      <c r="M39" s="537">
        <v>6.1987536716971992E-2</v>
      </c>
      <c r="O39" s="441">
        <v>100</v>
      </c>
      <c r="P39" s="441">
        <v>102.15612222857445</v>
      </c>
      <c r="Q39" s="441">
        <v>102.88508500324541</v>
      </c>
      <c r="R39" s="441">
        <v>108.90278791044955</v>
      </c>
      <c r="S39" s="441">
        <v>112.8437788813136</v>
      </c>
      <c r="T39" s="441">
        <v>119.91234043701462</v>
      </c>
      <c r="U39" s="441">
        <v>121.55652368669072</v>
      </c>
      <c r="V39" s="441">
        <v>125.35259002211384</v>
      </c>
      <c r="W39" s="441">
        <v>133.82500284604626</v>
      </c>
      <c r="X39" s="441">
        <v>142.24846925321421</v>
      </c>
      <c r="Y39" s="441">
        <v>151.06610146398089</v>
      </c>
    </row>
    <row r="40" spans="1:25" x14ac:dyDescent="0.25">
      <c r="A40" s="126" t="s">
        <v>175</v>
      </c>
      <c r="D40" s="571"/>
    </row>
    <row r="41" spans="1:25" s="256" customFormat="1" ht="17.25" x14ac:dyDescent="0.25">
      <c r="A41" s="127" t="s">
        <v>195</v>
      </c>
      <c r="B41" s="535">
        <v>4.0472570973309585E-2</v>
      </c>
      <c r="C41" s="535">
        <v>3.1513187801457399E-2</v>
      </c>
      <c r="D41" s="571">
        <v>3.4686503650647182E-3</v>
      </c>
      <c r="E41" s="535">
        <v>2.5808864835189738E-2</v>
      </c>
      <c r="F41" s="535">
        <v>4.2367082586654004E-2</v>
      </c>
      <c r="G41" s="535">
        <v>1.2060561171430617E-2</v>
      </c>
      <c r="H41" s="535">
        <v>2.2380898946834149E-2</v>
      </c>
      <c r="I41" s="535">
        <v>5.068627539160242E-2</v>
      </c>
      <c r="J41" s="535">
        <v>3.3004656516700592E-2</v>
      </c>
      <c r="K41" s="535">
        <v>1.9553111528239242E-2</v>
      </c>
      <c r="L41" s="535">
        <v>2.3810785723667127E-2</v>
      </c>
      <c r="M41" s="535">
        <v>4.9655688916876883E-2</v>
      </c>
      <c r="O41" s="536">
        <v>100</v>
      </c>
      <c r="P41" s="441">
        <v>100.34686503650647</v>
      </c>
      <c r="Q41" s="536">
        <v>102.93670371286869</v>
      </c>
      <c r="R41" s="536">
        <v>107.29783154026973</v>
      </c>
      <c r="S41" s="536">
        <v>108.59190360112301</v>
      </c>
      <c r="T41" s="536">
        <v>111.0222880220641</v>
      </c>
      <c r="U41" s="536">
        <v>116.64959428735625</v>
      </c>
      <c r="V41" s="536">
        <v>120.49957407962292</v>
      </c>
      <c r="W41" s="536">
        <v>122.85571569070711</v>
      </c>
      <c r="X41" s="536">
        <v>125.78100681194631</v>
      </c>
      <c r="Y41" s="536">
        <v>132.02674935785188</v>
      </c>
    </row>
    <row r="42" spans="1:25" x14ac:dyDescent="0.25">
      <c r="A42" s="94" t="s">
        <v>176</v>
      </c>
      <c r="D42" s="1647"/>
    </row>
    <row r="43" spans="1:25" x14ac:dyDescent="0.25">
      <c r="A43" s="97" t="s">
        <v>177</v>
      </c>
      <c r="B43" s="546">
        <v>-0.27367025107203347</v>
      </c>
      <c r="C43" s="546">
        <v>-2.1458452281494567</v>
      </c>
      <c r="D43" s="1643">
        <v>0.49243396360464098</v>
      </c>
      <c r="E43" s="546">
        <v>-1.1850254830236995</v>
      </c>
      <c r="F43" s="546">
        <v>0.5861886662386212</v>
      </c>
      <c r="G43" s="546">
        <v>0.36275934364738416</v>
      </c>
      <c r="H43" s="546">
        <v>0.89084815273879625</v>
      </c>
      <c r="I43" s="546">
        <v>-1.2443058101495097</v>
      </c>
      <c r="J43" s="546">
        <v>0.75896117652120565</v>
      </c>
      <c r="K43" s="546">
        <v>0.93299245933810004</v>
      </c>
      <c r="L43" s="546">
        <v>-0.41313156681917207</v>
      </c>
      <c r="M43" s="546">
        <v>-0.43447622907735461</v>
      </c>
    </row>
    <row r="44" spans="1:25" x14ac:dyDescent="0.25">
      <c r="A44" s="97" t="s">
        <v>178</v>
      </c>
      <c r="B44" s="546">
        <v>-5.9635096462726245E-2</v>
      </c>
      <c r="C44" s="546">
        <v>-2.4234343068579078</v>
      </c>
      <c r="D44" s="1643">
        <v>-0.1920731997513872</v>
      </c>
      <c r="E44" s="546">
        <v>-0.99209457207759955</v>
      </c>
      <c r="F44" s="546">
        <v>0.53278933000470841</v>
      </c>
      <c r="G44" s="546">
        <v>-0.29325775504448759</v>
      </c>
      <c r="H44" s="546">
        <v>0.84713196284106618</v>
      </c>
      <c r="I44" s="546">
        <v>-0.47450660302999631</v>
      </c>
      <c r="J44" s="546">
        <v>7.1361580324823259E-2</v>
      </c>
      <c r="K44" s="546">
        <v>1.3570239727114686</v>
      </c>
      <c r="L44" s="546">
        <v>6.4372070846339946E-2</v>
      </c>
      <c r="M44" s="546">
        <v>-0.19313483481577798</v>
      </c>
    </row>
    <row r="45" spans="1:25" x14ac:dyDescent="0.25">
      <c r="A45" s="97" t="s">
        <v>179</v>
      </c>
      <c r="B45" s="546">
        <v>-0.27424491571950149</v>
      </c>
      <c r="C45" s="546">
        <v>1.0798150720385369</v>
      </c>
      <c r="D45" s="1643">
        <v>-1.6661250894631774</v>
      </c>
      <c r="E45" s="546">
        <v>0.28724915270642581</v>
      </c>
      <c r="F45" s="546">
        <v>-1.5222960369459027</v>
      </c>
      <c r="G45" s="546">
        <v>-1.5668180151200972</v>
      </c>
      <c r="H45" s="546">
        <v>-1.0515861950870398</v>
      </c>
      <c r="I45" s="546">
        <v>3.2911996013813671</v>
      </c>
      <c r="J45" s="546">
        <v>-0.73217272240330145</v>
      </c>
      <c r="K45" s="546">
        <v>-3.7785686201667446</v>
      </c>
      <c r="L45" s="546">
        <v>-3.7032416675793822</v>
      </c>
      <c r="M45" s="546">
        <v>0.50992296491284561</v>
      </c>
    </row>
    <row r="46" spans="1:25" x14ac:dyDescent="0.25">
      <c r="A46" s="115" t="s">
        <v>180</v>
      </c>
      <c r="B46" s="548">
        <v>4.3061889950518406E-2</v>
      </c>
      <c r="C46" s="548">
        <v>0.55883323565379417</v>
      </c>
      <c r="D46" s="1644">
        <v>-0.21885440280355617</v>
      </c>
      <c r="E46" s="548">
        <v>0.34240326669044752</v>
      </c>
      <c r="F46" s="548">
        <v>-0.25366212409205513</v>
      </c>
      <c r="G46" s="548">
        <v>-0.18349702228629816</v>
      </c>
      <c r="H46" s="548">
        <v>-0.27214748685897927</v>
      </c>
      <c r="I46" s="548">
        <v>0.4913831894403673</v>
      </c>
      <c r="J46" s="548">
        <v>-0.23813568931720663</v>
      </c>
      <c r="K46" s="548">
        <v>-0.41635396091210808</v>
      </c>
      <c r="L46" s="548">
        <v>-0.10569010710705395</v>
      </c>
      <c r="M46" s="548">
        <v>0.12269839444572472</v>
      </c>
    </row>
    <row r="47" spans="1:25" x14ac:dyDescent="0.25">
      <c r="A47" s="556" t="s">
        <v>196</v>
      </c>
      <c r="B47" s="557"/>
      <c r="C47" s="558"/>
      <c r="D47" s="558"/>
      <c r="E47" s="558"/>
      <c r="F47" s="559"/>
      <c r="G47" s="559"/>
      <c r="H47" s="559"/>
      <c r="I47" s="518"/>
      <c r="J47" s="518"/>
      <c r="K47" s="518"/>
      <c r="L47" s="518"/>
      <c r="M47" s="518"/>
    </row>
    <row r="48" spans="1:25" ht="14.45" customHeight="1" x14ac:dyDescent="0.25">
      <c r="A48" s="556" t="s">
        <v>197</v>
      </c>
      <c r="B48" s="556"/>
      <c r="C48" s="556"/>
      <c r="D48" s="556"/>
      <c r="E48" s="556"/>
      <c r="F48" s="556"/>
      <c r="G48" s="556"/>
      <c r="H48" s="556"/>
      <c r="I48" s="518"/>
      <c r="J48" s="518"/>
      <c r="K48" s="518"/>
      <c r="L48" s="518"/>
      <c r="M48" s="518"/>
    </row>
    <row r="49" spans="1:14" x14ac:dyDescent="0.25">
      <c r="A49" s="560" t="s">
        <v>506</v>
      </c>
    </row>
    <row r="50" spans="1:14" x14ac:dyDescent="0.25">
      <c r="A50" s="556" t="s">
        <v>507</v>
      </c>
    </row>
    <row r="51" spans="1:14" x14ac:dyDescent="0.25">
      <c r="A51" s="561" t="s">
        <v>508</v>
      </c>
    </row>
    <row r="52" spans="1:14" x14ac:dyDescent="0.25">
      <c r="A52" t="s">
        <v>502</v>
      </c>
      <c r="F52" s="1596">
        <v>-1.9430862209803723E-2</v>
      </c>
      <c r="G52" s="1596">
        <v>-0.12971464849432379</v>
      </c>
      <c r="H52" s="1596">
        <v>-3.6494910888795751E-3</v>
      </c>
      <c r="I52" s="1596">
        <v>5.1490909270972107E-2</v>
      </c>
      <c r="J52" s="1596">
        <v>-4.1081070327570135E-2</v>
      </c>
      <c r="K52" s="1596">
        <v>2.5908379658548419E-2</v>
      </c>
      <c r="L52" s="1596">
        <v>0.21086322981653316</v>
      </c>
      <c r="M52" s="1596">
        <v>-5.2370402680570693E-2</v>
      </c>
    </row>
    <row r="53" spans="1:14" x14ac:dyDescent="0.25">
      <c r="A53" t="s">
        <v>503</v>
      </c>
      <c r="F53" s="1596">
        <v>5.5839512075409825E-2</v>
      </c>
      <c r="G53" s="1596">
        <v>3.1556356946376374E-2</v>
      </c>
      <c r="H53" s="1596">
        <v>4.996940698766994E-2</v>
      </c>
      <c r="I53" s="1596">
        <v>-1.9566721714612711E-2</v>
      </c>
      <c r="J53" s="1596">
        <v>7.2652847432196577E-2</v>
      </c>
      <c r="K53" s="1596">
        <v>0.114098859151327</v>
      </c>
      <c r="L53" s="1596">
        <v>7.7151851393172155E-2</v>
      </c>
      <c r="M53" s="1596">
        <v>6.3406174343138444E-2</v>
      </c>
    </row>
    <row r="56" spans="1:14" ht="15.75" x14ac:dyDescent="0.25">
      <c r="A56" s="660" t="s">
        <v>597</v>
      </c>
    </row>
    <row r="57" spans="1:14" ht="15.75" thickBot="1" x14ac:dyDescent="0.3">
      <c r="A57" s="213" t="s">
        <v>142</v>
      </c>
    </row>
    <row r="58" spans="1:14" x14ac:dyDescent="0.25">
      <c r="A58" s="638" t="s">
        <v>601</v>
      </c>
      <c r="B58" s="661">
        <v>2012</v>
      </c>
      <c r="C58" s="661">
        <v>2013</v>
      </c>
      <c r="D58" s="661">
        <v>2014</v>
      </c>
      <c r="E58" s="661">
        <v>2015</v>
      </c>
      <c r="F58" s="661">
        <v>2016</v>
      </c>
      <c r="G58" s="661">
        <v>2017</v>
      </c>
      <c r="H58" s="661">
        <v>2018</v>
      </c>
      <c r="I58" s="662">
        <v>2019</v>
      </c>
      <c r="J58" s="662">
        <v>2020</v>
      </c>
      <c r="K58" s="662">
        <v>2021</v>
      </c>
      <c r="L58" s="662">
        <v>2022</v>
      </c>
      <c r="M58" s="662">
        <v>2023</v>
      </c>
      <c r="N58" s="662">
        <v>2024</v>
      </c>
    </row>
    <row r="59" spans="1:14" x14ac:dyDescent="0.25">
      <c r="A59" s="215" t="s">
        <v>147</v>
      </c>
      <c r="B59" s="640">
        <v>19.232752333000001</v>
      </c>
      <c r="C59" s="640">
        <v>20.143431591999999</v>
      </c>
      <c r="D59" s="640">
        <v>21.077430068999998</v>
      </c>
      <c r="E59" s="640">
        <v>22.614224037</v>
      </c>
      <c r="F59" s="640">
        <v>23.454428744000001</v>
      </c>
      <c r="G59" s="640">
        <v>24.717497842</v>
      </c>
      <c r="H59" s="640">
        <v>25.381176426</v>
      </c>
      <c r="I59" s="640">
        <v>26.000812456999999</v>
      </c>
      <c r="J59" s="640">
        <v>26.654269682999999</v>
      </c>
      <c r="K59" s="640">
        <v>27.519499716999999</v>
      </c>
      <c r="L59" s="1583">
        <v>29.050931189</v>
      </c>
      <c r="M59" s="1583">
        <v>31.350377352999999</v>
      </c>
      <c r="N59" s="1583">
        <v>32.863006773000002</v>
      </c>
    </row>
    <row r="60" spans="1:14" x14ac:dyDescent="0.25">
      <c r="A60" s="198" t="s">
        <v>35</v>
      </c>
      <c r="B60" s="641">
        <v>5.7739980470000001</v>
      </c>
      <c r="C60" s="641">
        <v>5.9961444779999997</v>
      </c>
      <c r="D60" s="641">
        <v>6.1982281769999998</v>
      </c>
      <c r="E60" s="641">
        <v>6.2543673740000001</v>
      </c>
      <c r="F60" s="641">
        <v>6.3342369859999996</v>
      </c>
      <c r="G60" s="641">
        <v>6.6569521759999999</v>
      </c>
      <c r="H60" s="641">
        <v>6.8190515559999998</v>
      </c>
      <c r="I60" s="641">
        <v>7.009145631</v>
      </c>
      <c r="J60" s="641">
        <v>6.9478178560000003</v>
      </c>
      <c r="K60" s="641">
        <v>7.2426410810000004</v>
      </c>
      <c r="L60" s="1584">
        <v>7.6946644510000004</v>
      </c>
      <c r="M60" s="1584">
        <v>8.4258136829999994</v>
      </c>
      <c r="N60" s="1584">
        <v>8.7980739129999996</v>
      </c>
    </row>
    <row r="61" spans="1:14" x14ac:dyDescent="0.25">
      <c r="A61" s="198" t="s">
        <v>37</v>
      </c>
      <c r="B61" s="641">
        <v>6.2686546200000004</v>
      </c>
      <c r="C61" s="641">
        <v>6.7244730979999998</v>
      </c>
      <c r="D61" s="641">
        <v>7.2130181220000003</v>
      </c>
      <c r="E61" s="641">
        <v>7.7542872349999996</v>
      </c>
      <c r="F61" s="641">
        <v>8.2828400690000006</v>
      </c>
      <c r="G61" s="641">
        <v>9.0363473649999992</v>
      </c>
      <c r="H61" s="641">
        <v>9.4460058010000001</v>
      </c>
      <c r="I61" s="641">
        <v>9.8177156320000005</v>
      </c>
      <c r="J61" s="641">
        <v>10.040735976000001</v>
      </c>
      <c r="K61" s="641">
        <v>10.459450775000001</v>
      </c>
      <c r="L61" s="1584">
        <v>11.165420485</v>
      </c>
      <c r="M61" s="1584">
        <v>11.872332002</v>
      </c>
      <c r="N61" s="1584">
        <v>12.576481964999999</v>
      </c>
    </row>
    <row r="62" spans="1:14" x14ac:dyDescent="0.25">
      <c r="A62" s="198" t="s">
        <v>148</v>
      </c>
      <c r="B62" s="641">
        <v>0.67218431700000003</v>
      </c>
      <c r="C62" s="641">
        <v>0.69774750399999996</v>
      </c>
      <c r="D62" s="641">
        <v>0.72149048500000001</v>
      </c>
      <c r="E62" s="641">
        <v>0.75309821899999996</v>
      </c>
      <c r="F62" s="641">
        <v>0.84240231099999996</v>
      </c>
      <c r="G62" s="641">
        <v>0.67703726099999995</v>
      </c>
      <c r="H62" s="641">
        <v>0.61769169499999999</v>
      </c>
      <c r="I62" s="641">
        <v>0.58369409000000005</v>
      </c>
      <c r="J62" s="641">
        <v>0.553075702</v>
      </c>
      <c r="K62" s="641">
        <v>0.52471623499999998</v>
      </c>
      <c r="L62" s="1584">
        <v>0.52414385799999996</v>
      </c>
      <c r="M62" s="1584">
        <v>0.712967448</v>
      </c>
      <c r="N62" s="1584">
        <v>0.79303491299999995</v>
      </c>
    </row>
    <row r="63" spans="1:14" x14ac:dyDescent="0.25">
      <c r="A63" s="198" t="s">
        <v>39</v>
      </c>
      <c r="B63" s="641">
        <v>5.3912008819999997</v>
      </c>
      <c r="C63" s="641">
        <v>5.5213280850000004</v>
      </c>
      <c r="D63" s="641">
        <v>5.6383369219999997</v>
      </c>
      <c r="E63" s="641">
        <v>6.5568330130000003</v>
      </c>
      <c r="F63" s="641">
        <v>6.6341646880000003</v>
      </c>
      <c r="G63" s="641">
        <v>6.8638211220000001</v>
      </c>
      <c r="H63" s="641">
        <v>7.2359744580000003</v>
      </c>
      <c r="I63" s="641">
        <v>7.3006681530000002</v>
      </c>
      <c r="J63" s="641">
        <v>7.6959757629999999</v>
      </c>
      <c r="K63" s="641">
        <v>7.928586804</v>
      </c>
      <c r="L63" s="1584">
        <v>8.2530889040000002</v>
      </c>
      <c r="M63" s="1584">
        <v>8.7058725470000002</v>
      </c>
      <c r="N63" s="1584">
        <v>9.2649715459999999</v>
      </c>
    </row>
    <row r="64" spans="1:14" x14ac:dyDescent="0.25">
      <c r="A64" s="198" t="s">
        <v>149</v>
      </c>
      <c r="B64" s="641">
        <v>1.126714464</v>
      </c>
      <c r="C64" s="641">
        <v>1.2037384250000001</v>
      </c>
      <c r="D64" s="641">
        <v>1.306356362</v>
      </c>
      <c r="E64" s="641">
        <v>1.2956381939999999</v>
      </c>
      <c r="F64" s="641">
        <v>1.3607846880000001</v>
      </c>
      <c r="G64" s="641">
        <v>1.483339915</v>
      </c>
      <c r="H64" s="641">
        <v>1.262452913</v>
      </c>
      <c r="I64" s="641">
        <v>1.2895889490000001</v>
      </c>
      <c r="J64" s="641">
        <v>1.4166643839999999</v>
      </c>
      <c r="K64" s="641">
        <v>1.364104819</v>
      </c>
      <c r="L64" s="1584">
        <v>1.413613488</v>
      </c>
      <c r="M64" s="1584">
        <v>1.633391673</v>
      </c>
      <c r="N64" s="1584">
        <v>1.4304444359999999</v>
      </c>
    </row>
    <row r="65" spans="1:14" x14ac:dyDescent="0.25">
      <c r="A65" s="216" t="s">
        <v>150</v>
      </c>
      <c r="B65" s="640">
        <v>24.258318156000001</v>
      </c>
      <c r="C65" s="640">
        <v>25.319561853</v>
      </c>
      <c r="D65" s="640">
        <v>25.797734740999999</v>
      </c>
      <c r="E65" s="640">
        <v>27.638010272999999</v>
      </c>
      <c r="F65" s="640">
        <v>28.255646701</v>
      </c>
      <c r="G65" s="640">
        <v>29.989049068</v>
      </c>
      <c r="H65" s="640">
        <v>30.930404419999999</v>
      </c>
      <c r="I65" s="640">
        <v>32.033274321</v>
      </c>
      <c r="J65" s="640">
        <v>32.342530203000003</v>
      </c>
      <c r="K65" s="640">
        <v>33.702787278999999</v>
      </c>
      <c r="L65" s="1585">
        <v>35.989537423000002</v>
      </c>
      <c r="M65" s="1585">
        <v>38.640426124000001</v>
      </c>
      <c r="N65" s="1585">
        <v>40.289043632999999</v>
      </c>
    </row>
    <row r="66" spans="1:14" x14ac:dyDescent="0.25">
      <c r="A66" s="198" t="s">
        <v>60</v>
      </c>
      <c r="B66" s="641">
        <v>11.762450619000001</v>
      </c>
      <c r="C66" s="641">
        <v>12.54353575</v>
      </c>
      <c r="D66" s="641">
        <v>12.875787118</v>
      </c>
      <c r="E66" s="641">
        <v>14.675179830999999</v>
      </c>
      <c r="F66" s="641">
        <v>15.092323628999999</v>
      </c>
      <c r="G66" s="641">
        <v>16.600860924999999</v>
      </c>
      <c r="H66" s="641">
        <v>17.47755145</v>
      </c>
      <c r="I66" s="641">
        <v>18.232297852999999</v>
      </c>
      <c r="J66" s="641">
        <v>18.666984255999999</v>
      </c>
      <c r="K66" s="641">
        <v>18.439102553000001</v>
      </c>
      <c r="L66" s="1584">
        <v>20.056081125999999</v>
      </c>
      <c r="M66" s="1584">
        <v>22.006516163000001</v>
      </c>
      <c r="N66" s="1584">
        <v>22.984752709999999</v>
      </c>
    </row>
    <row r="67" spans="1:14" x14ac:dyDescent="0.25">
      <c r="A67" s="539" t="s">
        <v>151</v>
      </c>
      <c r="B67" s="641">
        <v>7.3767604340000004</v>
      </c>
      <c r="C67" s="641">
        <v>8.2465493060000004</v>
      </c>
      <c r="D67" s="641">
        <v>8.3987244560000001</v>
      </c>
      <c r="E67" s="641">
        <v>9.943583619</v>
      </c>
      <c r="F67" s="641">
        <v>10.153831977999999</v>
      </c>
      <c r="G67" s="641">
        <v>11.179557407000001</v>
      </c>
      <c r="H67" s="641">
        <v>11.939037387000001</v>
      </c>
      <c r="I67" s="641">
        <v>12.935528732</v>
      </c>
      <c r="J67" s="641">
        <v>13.495775676999999</v>
      </c>
      <c r="K67" s="641">
        <v>5.375008952</v>
      </c>
      <c r="L67" s="1584">
        <v>5.8845733600000001</v>
      </c>
      <c r="M67" s="1584">
        <v>2.1924592349999998</v>
      </c>
      <c r="N67" s="1584">
        <v>2.7730242519999999</v>
      </c>
    </row>
    <row r="68" spans="1:14" x14ac:dyDescent="0.25">
      <c r="A68" s="539" t="s">
        <v>152</v>
      </c>
      <c r="B68" s="641">
        <v>4.3856901849999996</v>
      </c>
      <c r="C68" s="641">
        <v>4.2969864439999998</v>
      </c>
      <c r="D68" s="641">
        <v>4.4770626619999998</v>
      </c>
      <c r="E68" s="641">
        <v>4.7315962110000003</v>
      </c>
      <c r="F68" s="641">
        <v>4.9384916499999996</v>
      </c>
      <c r="G68" s="641">
        <v>5.4213035170000001</v>
      </c>
      <c r="H68" s="641">
        <v>5.538514062</v>
      </c>
      <c r="I68" s="641">
        <v>5.2967691209999996</v>
      </c>
      <c r="J68" s="641">
        <v>5.1712085779999999</v>
      </c>
      <c r="K68" s="641">
        <v>13.064093601</v>
      </c>
      <c r="L68" s="1584">
        <v>14.171507766</v>
      </c>
      <c r="M68" s="1584">
        <v>19.814056927999999</v>
      </c>
      <c r="N68" s="1584">
        <v>20.211728459</v>
      </c>
    </row>
    <row r="69" spans="1:14" x14ac:dyDescent="0.25">
      <c r="A69" s="87" t="s">
        <v>214</v>
      </c>
      <c r="B69" s="1436"/>
      <c r="C69" s="1436"/>
      <c r="D69" s="1436"/>
      <c r="E69" s="1436"/>
      <c r="F69" s="1436"/>
      <c r="G69" s="1436"/>
      <c r="H69" s="1436"/>
      <c r="I69" s="1436"/>
      <c r="J69" s="1436">
        <v>0</v>
      </c>
      <c r="K69" s="1436">
        <v>7.4407045219999999</v>
      </c>
      <c r="L69" s="1584">
        <v>8.2075360719999999</v>
      </c>
      <c r="M69" s="1584">
        <v>12.772702385000001</v>
      </c>
      <c r="N69" s="1584">
        <v>13.965049576</v>
      </c>
    </row>
    <row r="70" spans="1:14" x14ac:dyDescent="0.25">
      <c r="A70" s="198" t="s">
        <v>153</v>
      </c>
      <c r="B70" s="641">
        <v>8.7405981710000002</v>
      </c>
      <c r="C70" s="641">
        <v>8.7869025010000001</v>
      </c>
      <c r="D70" s="641">
        <v>8.6930294309999994</v>
      </c>
      <c r="E70" s="641">
        <v>8.3313127980000008</v>
      </c>
      <c r="F70" s="641">
        <v>8.415799282</v>
      </c>
      <c r="G70" s="641">
        <v>8.3755649410000004</v>
      </c>
      <c r="H70" s="641">
        <v>8.2820496400000003</v>
      </c>
      <c r="I70" s="641">
        <v>8.3717911619999992</v>
      </c>
      <c r="J70" s="641">
        <v>8.3525919999999996</v>
      </c>
      <c r="K70" s="641">
        <v>9.5540030179999995</v>
      </c>
      <c r="L70" s="1584">
        <v>9.5723064200000003</v>
      </c>
      <c r="M70" s="1584">
        <v>9.7819855929999999</v>
      </c>
      <c r="N70" s="1584">
        <v>10.017912246</v>
      </c>
    </row>
    <row r="71" spans="1:14" x14ac:dyDescent="0.25">
      <c r="A71" s="539" t="s">
        <v>154</v>
      </c>
      <c r="B71" s="641">
        <v>7.056807901</v>
      </c>
      <c r="C71" s="641">
        <v>7.2300435690000002</v>
      </c>
      <c r="D71" s="641">
        <v>7.156395249</v>
      </c>
      <c r="E71" s="641">
        <v>6.7390580460000002</v>
      </c>
      <c r="F71" s="641">
        <v>6.9388061109999999</v>
      </c>
      <c r="G71" s="641">
        <v>6.7868110420000001</v>
      </c>
      <c r="H71" s="641">
        <v>6.6885748380000001</v>
      </c>
      <c r="I71" s="641">
        <v>6.6254956180000004</v>
      </c>
      <c r="J71" s="641">
        <v>6.5445320059999998</v>
      </c>
      <c r="K71" s="641">
        <v>6.5124063889999997</v>
      </c>
      <c r="L71" s="1584">
        <v>6.4483013480000002</v>
      </c>
      <c r="M71" s="1584">
        <v>6.4570951350000003</v>
      </c>
      <c r="N71" s="1584">
        <v>6.5299503650000004</v>
      </c>
    </row>
    <row r="72" spans="1:14" x14ac:dyDescent="0.25">
      <c r="A72" s="539" t="s">
        <v>155</v>
      </c>
      <c r="B72" s="641">
        <v>3.7370654000000003E-2</v>
      </c>
      <c r="C72" s="641">
        <v>3.2939965000000002E-2</v>
      </c>
      <c r="D72" s="641">
        <v>3.7169597999999998E-2</v>
      </c>
      <c r="E72" s="641">
        <v>3.7399031999999999E-2</v>
      </c>
      <c r="F72" s="641">
        <v>3.4080765999999998E-2</v>
      </c>
      <c r="G72" s="641">
        <v>8.2338014000000001E-2</v>
      </c>
      <c r="H72" s="641">
        <v>9.0238475999999998E-2</v>
      </c>
      <c r="I72" s="641">
        <v>9.4948703999999995E-2</v>
      </c>
      <c r="J72" s="641">
        <v>0.101323208</v>
      </c>
      <c r="K72" s="641">
        <v>0.11855063</v>
      </c>
      <c r="L72" s="1584">
        <v>0.118474525</v>
      </c>
      <c r="M72" s="1584">
        <v>0.120203061</v>
      </c>
      <c r="N72" s="1584">
        <v>0.130682297</v>
      </c>
    </row>
    <row r="73" spans="1:14" x14ac:dyDescent="0.25">
      <c r="A73" s="539" t="s">
        <v>156</v>
      </c>
      <c r="B73" s="641">
        <v>1.646419614</v>
      </c>
      <c r="C73" s="641">
        <v>1.5239189660000001</v>
      </c>
      <c r="D73" s="641">
        <v>1.4994645820000001</v>
      </c>
      <c r="E73" s="641">
        <v>1.5548557190000001</v>
      </c>
      <c r="F73" s="641">
        <v>1.442912403</v>
      </c>
      <c r="G73" s="641">
        <v>1.5064158839999999</v>
      </c>
      <c r="H73" s="641">
        <v>1.503236325</v>
      </c>
      <c r="I73" s="641">
        <v>1.651346838</v>
      </c>
      <c r="J73" s="641">
        <v>1.7067367840000001</v>
      </c>
      <c r="K73" s="641">
        <v>2.923045997</v>
      </c>
      <c r="L73" s="1584">
        <v>3.0055305450000001</v>
      </c>
      <c r="M73" s="1584">
        <v>3.2046873979999999</v>
      </c>
      <c r="N73" s="1584">
        <v>3.357279584</v>
      </c>
    </row>
    <row r="74" spans="1:14" x14ac:dyDescent="0.25">
      <c r="A74" s="198" t="s">
        <v>157</v>
      </c>
      <c r="B74" s="641">
        <v>1.0276038759999999</v>
      </c>
      <c r="C74" s="641">
        <v>1.072631173</v>
      </c>
      <c r="D74" s="641">
        <v>1.141473765</v>
      </c>
      <c r="E74" s="641">
        <v>1.2605637670000001</v>
      </c>
      <c r="F74" s="641">
        <v>1.17567011</v>
      </c>
      <c r="G74" s="641">
        <v>1.288069616</v>
      </c>
      <c r="H74" s="641">
        <v>1.3547617620000001</v>
      </c>
      <c r="I74" s="641">
        <v>1.455615699</v>
      </c>
      <c r="J74" s="641">
        <v>1.596435319</v>
      </c>
      <c r="K74" s="641">
        <v>1.660361309</v>
      </c>
      <c r="L74" s="1584">
        <v>1.781067669</v>
      </c>
      <c r="M74" s="1584">
        <v>1.978664907</v>
      </c>
      <c r="N74" s="1584">
        <v>2.1187557880000001</v>
      </c>
    </row>
    <row r="75" spans="1:14" x14ac:dyDescent="0.25">
      <c r="A75" s="198" t="s">
        <v>94</v>
      </c>
      <c r="B75" s="641">
        <v>2.101440164</v>
      </c>
      <c r="C75" s="641">
        <v>2.2441124139999999</v>
      </c>
      <c r="D75" s="641">
        <v>2.3643564439999998</v>
      </c>
      <c r="E75" s="641">
        <v>2.5261520310000001</v>
      </c>
      <c r="F75" s="641">
        <v>2.6409090669999999</v>
      </c>
      <c r="G75" s="641">
        <v>2.7573336340000001</v>
      </c>
      <c r="H75" s="641">
        <v>2.9287815300000002</v>
      </c>
      <c r="I75" s="641">
        <v>3.0545961429999999</v>
      </c>
      <c r="J75" s="641">
        <v>2.8823975509999999</v>
      </c>
      <c r="K75" s="641">
        <v>3.138937774</v>
      </c>
      <c r="L75" s="1584">
        <v>3.4994472069999998</v>
      </c>
      <c r="M75" s="1584">
        <v>3.7123562460000001</v>
      </c>
      <c r="N75" s="1584">
        <v>3.9532598980000002</v>
      </c>
    </row>
    <row r="76" spans="1:14" x14ac:dyDescent="0.25">
      <c r="A76" s="217" t="s">
        <v>158</v>
      </c>
      <c r="B76" s="641">
        <v>0.62622532399999997</v>
      </c>
      <c r="C76" s="641">
        <v>0.67238001300000005</v>
      </c>
      <c r="D76" s="641">
        <v>0.72308798200000002</v>
      </c>
      <c r="E76" s="641">
        <v>0.844801845</v>
      </c>
      <c r="F76" s="641">
        <v>0.930944612</v>
      </c>
      <c r="G76" s="641">
        <v>0.96721995100000002</v>
      </c>
      <c r="H76" s="641">
        <v>0.88726003600000003</v>
      </c>
      <c r="I76" s="641">
        <v>0.91897346099999999</v>
      </c>
      <c r="J76" s="641">
        <v>0.84412107599999997</v>
      </c>
      <c r="K76" s="641">
        <v>0.91038262299999995</v>
      </c>
      <c r="L76" s="1586">
        <v>1.0806349989999999</v>
      </c>
      <c r="M76" s="1586">
        <v>1.160903214</v>
      </c>
      <c r="N76" s="1586">
        <v>1.2143629920000001</v>
      </c>
    </row>
    <row r="77" spans="1:14" x14ac:dyDescent="0.25">
      <c r="A77" s="218" t="s">
        <v>159</v>
      </c>
      <c r="B77" s="642">
        <v>5.025565823</v>
      </c>
      <c r="C77" s="642">
        <v>5.176130261</v>
      </c>
      <c r="D77" s="642">
        <v>4.7203046710000001</v>
      </c>
      <c r="E77" s="642">
        <v>5.0237862360000003</v>
      </c>
      <c r="F77" s="642">
        <v>4.8012179560000003</v>
      </c>
      <c r="G77" s="642">
        <v>5.2715512259999997</v>
      </c>
      <c r="H77" s="642">
        <v>5.5492279929999997</v>
      </c>
      <c r="I77" s="642">
        <v>6.032461863</v>
      </c>
      <c r="J77" s="642">
        <v>5.68826052</v>
      </c>
      <c r="K77" s="642">
        <v>6.1832875620000003</v>
      </c>
      <c r="L77" s="1583">
        <v>6.9386062339999999</v>
      </c>
      <c r="M77" s="1583">
        <v>7.2900487710000004</v>
      </c>
      <c r="N77" s="1583">
        <v>7.426036861</v>
      </c>
    </row>
    <row r="78" spans="1:14" x14ac:dyDescent="0.25">
      <c r="A78" s="220" t="s">
        <v>160</v>
      </c>
      <c r="B78" s="643">
        <v>3.2875048379999998</v>
      </c>
      <c r="C78" s="643">
        <v>3.4162260070000001</v>
      </c>
      <c r="D78" s="643">
        <v>2.8555520300000001</v>
      </c>
      <c r="E78" s="643">
        <v>2.9335719610000002</v>
      </c>
      <c r="F78" s="643">
        <v>2.7188067970000001</v>
      </c>
      <c r="G78" s="643">
        <v>3.0453762000000002</v>
      </c>
      <c r="H78" s="643">
        <v>3.0502646590000002</v>
      </c>
      <c r="I78" s="643">
        <v>3.43039052</v>
      </c>
      <c r="J78" s="643">
        <v>3.31004078</v>
      </c>
      <c r="K78" s="643">
        <v>3.4733048000000002</v>
      </c>
      <c r="L78" s="1585">
        <v>4.1973568329999997</v>
      </c>
      <c r="M78" s="1585">
        <v>4.5313960440000001</v>
      </c>
      <c r="N78" s="1585">
        <v>4.646918661</v>
      </c>
    </row>
    <row r="79" spans="1:14" x14ac:dyDescent="0.25">
      <c r="A79" s="206" t="s">
        <v>161</v>
      </c>
      <c r="B79" s="640">
        <v>9.2130116280000003</v>
      </c>
      <c r="C79" s="640">
        <v>9.6497975250000003</v>
      </c>
      <c r="D79" s="640">
        <v>8.9672327319999994</v>
      </c>
      <c r="E79" s="640">
        <v>8.1979312390000008</v>
      </c>
      <c r="F79" s="640">
        <v>8.0558865690000001</v>
      </c>
      <c r="G79" s="640">
        <v>8.6580894879999999</v>
      </c>
      <c r="H79" s="640">
        <v>9.3366185559999995</v>
      </c>
      <c r="I79" s="640">
        <v>11.024386826000001</v>
      </c>
      <c r="J79" s="640">
        <v>10.2613304</v>
      </c>
      <c r="K79" s="640">
        <v>10.598558087000001</v>
      </c>
      <c r="L79" s="1583">
        <v>11.402853518000001</v>
      </c>
      <c r="M79" s="1583">
        <v>12.303173726000001</v>
      </c>
      <c r="N79" s="1583">
        <v>13.824116496</v>
      </c>
    </row>
    <row r="80" spans="1:14" x14ac:dyDescent="0.25">
      <c r="A80" s="219" t="s">
        <v>109</v>
      </c>
      <c r="B80" s="641">
        <v>6.8893247969999996</v>
      </c>
      <c r="C80" s="641">
        <v>7.1191077399999996</v>
      </c>
      <c r="D80" s="641">
        <v>6.4709493010000001</v>
      </c>
      <c r="E80" s="641">
        <v>5.6842343360000003</v>
      </c>
      <c r="F80" s="641">
        <v>5.5196405899999998</v>
      </c>
      <c r="G80" s="641">
        <v>6.1249107409999999</v>
      </c>
      <c r="H80" s="641">
        <v>6.8030735890000003</v>
      </c>
      <c r="I80" s="641">
        <v>8.0979490900000002</v>
      </c>
      <c r="J80" s="641">
        <v>7.2735364499999999</v>
      </c>
      <c r="K80" s="641">
        <v>7.7217516269999997</v>
      </c>
      <c r="L80" s="1584">
        <v>8.1001910939999995</v>
      </c>
      <c r="M80" s="1584">
        <v>8.8740026309999998</v>
      </c>
      <c r="N80" s="1584">
        <v>10.022989834000001</v>
      </c>
    </row>
    <row r="81" spans="1:14" x14ac:dyDescent="0.25">
      <c r="A81" s="219" t="s">
        <v>162</v>
      </c>
      <c r="B81" s="641">
        <v>1.5908561050000001</v>
      </c>
      <c r="C81" s="641">
        <v>1.7494228999999999</v>
      </c>
      <c r="D81" s="641">
        <v>1.674046903</v>
      </c>
      <c r="E81" s="641">
        <v>1.6497775610000001</v>
      </c>
      <c r="F81" s="641">
        <v>1.7036480460000001</v>
      </c>
      <c r="G81" s="641">
        <v>1.6490739590000001</v>
      </c>
      <c r="H81" s="641">
        <v>1.737020722</v>
      </c>
      <c r="I81" s="641">
        <v>2.0016826700000001</v>
      </c>
      <c r="J81" s="641">
        <v>2.1591665130000002</v>
      </c>
      <c r="K81" s="641">
        <v>2.0254144350000001</v>
      </c>
      <c r="L81" s="1584">
        <v>2.2249673890000001</v>
      </c>
      <c r="M81" s="1584">
        <v>2.3799011129999998</v>
      </c>
      <c r="N81" s="1584">
        <v>2.6555290920000001</v>
      </c>
    </row>
    <row r="82" spans="1:14" x14ac:dyDescent="0.25">
      <c r="A82" s="219" t="s">
        <v>163</v>
      </c>
      <c r="B82" s="641">
        <v>0.73283072500000002</v>
      </c>
      <c r="C82" s="641">
        <v>0.78126688399999999</v>
      </c>
      <c r="D82" s="641">
        <v>0.82223652700000005</v>
      </c>
      <c r="E82" s="641">
        <v>0.86391934000000004</v>
      </c>
      <c r="F82" s="641">
        <v>0.83259793199999999</v>
      </c>
      <c r="G82" s="641">
        <v>0.88410478699999995</v>
      </c>
      <c r="H82" s="641">
        <v>0.79652424399999999</v>
      </c>
      <c r="I82" s="641">
        <v>0.92475506500000004</v>
      </c>
      <c r="J82" s="641">
        <v>0.82862743699999997</v>
      </c>
      <c r="K82" s="641">
        <v>0.85139202300000005</v>
      </c>
      <c r="L82" s="1584">
        <v>1.0776950329999999</v>
      </c>
      <c r="M82" s="1584">
        <v>1.0492699809999999</v>
      </c>
      <c r="N82" s="1584">
        <v>1.1455975700000001</v>
      </c>
    </row>
    <row r="83" spans="1:14" x14ac:dyDescent="0.25">
      <c r="A83" s="220" t="s">
        <v>164</v>
      </c>
      <c r="B83" s="640">
        <v>3.3168758829999998</v>
      </c>
      <c r="C83" s="640">
        <v>3.3368365519999998</v>
      </c>
      <c r="D83" s="640">
        <v>3.5678899730000002</v>
      </c>
      <c r="E83" s="640">
        <v>3.5662983420000001</v>
      </c>
      <c r="F83" s="640">
        <v>3.2135190790000001</v>
      </c>
      <c r="G83" s="640">
        <v>3.3145913760000001</v>
      </c>
      <c r="H83" s="640">
        <v>3.6115127679999999</v>
      </c>
      <c r="I83" s="640">
        <v>4.2213788599999997</v>
      </c>
      <c r="J83" s="640">
        <v>4.0365955409999996</v>
      </c>
      <c r="K83" s="640">
        <v>4.5034926979999996</v>
      </c>
      <c r="L83" s="1585">
        <v>4.5926281690000001</v>
      </c>
      <c r="M83" s="1585">
        <v>4.8197832309999997</v>
      </c>
      <c r="N83" s="1585">
        <v>5.2209202589999997</v>
      </c>
    </row>
    <row r="84" spans="1:14" x14ac:dyDescent="0.25">
      <c r="A84" s="219" t="s">
        <v>124</v>
      </c>
      <c r="B84" s="641">
        <v>0.76550657899999996</v>
      </c>
      <c r="C84" s="641">
        <v>0.78623878700000005</v>
      </c>
      <c r="D84" s="641">
        <v>0.89175572400000003</v>
      </c>
      <c r="E84" s="641">
        <v>0.79274832299999998</v>
      </c>
      <c r="F84" s="641">
        <v>0.75106106299999997</v>
      </c>
      <c r="G84" s="641">
        <v>0.73958919400000001</v>
      </c>
      <c r="H84" s="641">
        <v>0.82623937800000002</v>
      </c>
      <c r="I84" s="641">
        <v>0.93134180600000005</v>
      </c>
      <c r="J84" s="641">
        <v>1.006026589</v>
      </c>
      <c r="K84" s="641">
        <v>1.194854952</v>
      </c>
      <c r="L84" s="1584">
        <v>1.011094334</v>
      </c>
      <c r="M84" s="1584">
        <v>1.068592113</v>
      </c>
      <c r="N84" s="1584">
        <v>1.222164126</v>
      </c>
    </row>
    <row r="85" spans="1:14" x14ac:dyDescent="0.25">
      <c r="A85" s="219" t="s">
        <v>165</v>
      </c>
      <c r="B85" s="641">
        <v>1.599399019</v>
      </c>
      <c r="C85" s="641">
        <v>1.642414746</v>
      </c>
      <c r="D85" s="641">
        <v>1.7440352859999999</v>
      </c>
      <c r="E85" s="641">
        <v>1.741726766</v>
      </c>
      <c r="F85" s="641">
        <v>1.6084111940000001</v>
      </c>
      <c r="G85" s="641">
        <v>1.606773177</v>
      </c>
      <c r="H85" s="641">
        <v>1.9101606900000001</v>
      </c>
      <c r="I85" s="641">
        <v>2.237464106</v>
      </c>
      <c r="J85" s="641">
        <v>2.0763378650000002</v>
      </c>
      <c r="K85" s="641">
        <v>2.3069132209999998</v>
      </c>
      <c r="L85" s="1584">
        <v>2.5346947229999999</v>
      </c>
      <c r="M85" s="1584">
        <v>2.6076199999999998</v>
      </c>
      <c r="N85" s="1584">
        <v>2.8379362960000001</v>
      </c>
    </row>
    <row r="86" spans="1:14" x14ac:dyDescent="0.25">
      <c r="A86" s="221" t="s">
        <v>166</v>
      </c>
      <c r="B86" s="641">
        <v>0.95197028400000006</v>
      </c>
      <c r="C86" s="641">
        <v>0.90818301800000001</v>
      </c>
      <c r="D86" s="641">
        <v>0.93209896199999998</v>
      </c>
      <c r="E86" s="641">
        <v>1.0318232519999999</v>
      </c>
      <c r="F86" s="641">
        <v>0.85404682200000004</v>
      </c>
      <c r="G86" s="641">
        <v>0.96822900300000003</v>
      </c>
      <c r="H86" s="641">
        <v>0.87511269800000002</v>
      </c>
      <c r="I86" s="641">
        <v>1.052572947</v>
      </c>
      <c r="J86" s="641">
        <v>0.95423108599999995</v>
      </c>
      <c r="K86" s="641">
        <v>1.0017245239999999</v>
      </c>
      <c r="L86" s="1586">
        <v>1.0468391109999999</v>
      </c>
      <c r="M86" s="1586">
        <v>1.1435711180000001</v>
      </c>
      <c r="N86" s="1586">
        <v>1.160819837</v>
      </c>
    </row>
    <row r="87" spans="1:14" x14ac:dyDescent="0.25">
      <c r="A87" s="206" t="s">
        <v>167</v>
      </c>
      <c r="B87" s="645">
        <v>28.445763961000001</v>
      </c>
      <c r="C87" s="645">
        <v>29.793229116999999</v>
      </c>
      <c r="D87" s="645">
        <v>30.044662802000001</v>
      </c>
      <c r="E87" s="645">
        <v>30.812155275999999</v>
      </c>
      <c r="F87" s="645">
        <v>31.510315314</v>
      </c>
      <c r="G87" s="645">
        <v>33.375587330000002</v>
      </c>
      <c r="H87" s="645">
        <v>34.717794982999997</v>
      </c>
      <c r="I87" s="645">
        <v>37.025199284000003</v>
      </c>
      <c r="J87" s="645">
        <v>36.915600083000001</v>
      </c>
      <c r="K87" s="645">
        <v>38.118057804000003</v>
      </c>
      <c r="L87" s="1583">
        <v>40.453784706999997</v>
      </c>
      <c r="M87" s="1583">
        <v>43.653551079000003</v>
      </c>
      <c r="N87" s="1583">
        <v>46.687123268000001</v>
      </c>
    </row>
    <row r="88" spans="1:14" x14ac:dyDescent="0.25">
      <c r="A88" s="220" t="s">
        <v>168</v>
      </c>
      <c r="B88" s="646">
        <v>27.575194038999999</v>
      </c>
      <c r="C88" s="646">
        <v>28.656398406000001</v>
      </c>
      <c r="D88" s="646">
        <v>29.365624713999999</v>
      </c>
      <c r="E88" s="646">
        <v>31.204308614999999</v>
      </c>
      <c r="F88" s="646">
        <v>31.469165781000001</v>
      </c>
      <c r="G88" s="646">
        <v>33.303640444000003</v>
      </c>
      <c r="H88" s="646">
        <v>34.541917187999999</v>
      </c>
      <c r="I88" s="646">
        <v>36.254653181000002</v>
      </c>
      <c r="J88" s="646">
        <v>36.379125744</v>
      </c>
      <c r="K88" s="646">
        <v>38.206279977999998</v>
      </c>
      <c r="L88" s="1585">
        <v>40.582165592999999</v>
      </c>
      <c r="M88" s="1585">
        <v>43.460209355000003</v>
      </c>
      <c r="N88" s="1585">
        <v>45.509963892999998</v>
      </c>
    </row>
    <row r="89" spans="1:14" x14ac:dyDescent="0.25">
      <c r="A89" s="222" t="s">
        <v>169</v>
      </c>
      <c r="B89" s="647">
        <v>-0.87056992099999997</v>
      </c>
      <c r="C89" s="647">
        <v>-1.136830711</v>
      </c>
      <c r="D89" s="647">
        <v>-0.67903808700000001</v>
      </c>
      <c r="E89" s="647">
        <v>0.39215333800000002</v>
      </c>
      <c r="F89" s="647">
        <v>-4.1149533000000002E-2</v>
      </c>
      <c r="G89" s="647">
        <v>-7.1946885000000002E-2</v>
      </c>
      <c r="H89" s="647">
        <v>-0.175877794</v>
      </c>
      <c r="I89" s="647">
        <v>-0.77054610300000004</v>
      </c>
      <c r="J89" s="647">
        <v>-0.53647433899999997</v>
      </c>
      <c r="K89" s="647">
        <v>8.8222173000000001E-2</v>
      </c>
      <c r="L89" s="1588">
        <v>0.128380885</v>
      </c>
      <c r="M89" s="1588">
        <v>-0.19334172299999999</v>
      </c>
      <c r="N89" s="1588">
        <v>-1.177159375</v>
      </c>
    </row>
    <row r="90" spans="1:14" x14ac:dyDescent="0.25">
      <c r="A90" s="223" t="s">
        <v>170</v>
      </c>
      <c r="B90" s="641">
        <v>1.7380609840000001</v>
      </c>
      <c r="C90" s="641">
        <v>1.759904253</v>
      </c>
      <c r="D90" s="641">
        <v>1.8647526400000001</v>
      </c>
      <c r="E90" s="641">
        <v>2.090214274</v>
      </c>
      <c r="F90" s="641">
        <v>2.0824111580000002</v>
      </c>
      <c r="G90" s="641">
        <v>2.2261750249999999</v>
      </c>
      <c r="H90" s="641">
        <v>2.4989633339999999</v>
      </c>
      <c r="I90" s="641">
        <v>2.602071343</v>
      </c>
      <c r="J90" s="641">
        <v>2.3782197389999999</v>
      </c>
      <c r="K90" s="641">
        <v>2.709982761</v>
      </c>
      <c r="L90" s="1589">
        <v>2.7412494000000001</v>
      </c>
      <c r="M90" s="1589">
        <v>2.7586527269999999</v>
      </c>
      <c r="N90" s="1589">
        <v>2.7791182000000001</v>
      </c>
    </row>
    <row r="91" spans="1:14" x14ac:dyDescent="0.25">
      <c r="A91" s="219" t="s">
        <v>171</v>
      </c>
      <c r="B91" s="641">
        <v>3.3334566560000001</v>
      </c>
      <c r="C91" s="641">
        <v>2.5601098470000001</v>
      </c>
      <c r="D91" s="641">
        <v>2.3612215999999999</v>
      </c>
      <c r="E91" s="641">
        <v>2.3271939609999999</v>
      </c>
      <c r="F91" s="641">
        <v>2.301609945</v>
      </c>
      <c r="G91" s="641">
        <v>2.4423729490000001</v>
      </c>
      <c r="H91" s="641">
        <v>2.4976784790000002</v>
      </c>
      <c r="I91" s="641">
        <v>3.1051117019999999</v>
      </c>
      <c r="J91" s="641">
        <v>3.5203222599999999</v>
      </c>
      <c r="K91" s="641">
        <v>2.939180554</v>
      </c>
      <c r="L91" s="1584">
        <v>3.3442612309999999</v>
      </c>
      <c r="M91" s="1584">
        <v>3.2311176970000002</v>
      </c>
      <c r="N91" s="1584">
        <v>4.0756435089999998</v>
      </c>
    </row>
    <row r="92" spans="1:14" x14ac:dyDescent="0.25">
      <c r="A92" s="547" t="s">
        <v>172</v>
      </c>
      <c r="B92" s="641">
        <v>1.595395672</v>
      </c>
      <c r="C92" s="641">
        <v>0.80020559400000002</v>
      </c>
      <c r="D92" s="641">
        <v>0.49646895899999999</v>
      </c>
      <c r="E92" s="641">
        <v>0.23697968599999999</v>
      </c>
      <c r="F92" s="641">
        <v>0.21919878600000001</v>
      </c>
      <c r="G92" s="641">
        <v>0.21619792299999999</v>
      </c>
      <c r="H92" s="641">
        <v>-1.2848549999999999E-3</v>
      </c>
      <c r="I92" s="641">
        <v>0.50304035899999999</v>
      </c>
      <c r="J92" s="641">
        <v>1.142102521</v>
      </c>
      <c r="K92" s="641">
        <v>0.22919779200000001</v>
      </c>
      <c r="L92" s="1595">
        <v>0.60301183000000003</v>
      </c>
      <c r="M92" s="1595">
        <v>0.47246496999999998</v>
      </c>
      <c r="N92" s="1595">
        <v>1.296525309</v>
      </c>
    </row>
    <row r="93" spans="1:14" x14ac:dyDescent="0.25">
      <c r="A93" s="220" t="s">
        <v>173</v>
      </c>
      <c r="B93" s="645">
        <v>30.183824945000001</v>
      </c>
      <c r="C93" s="645">
        <v>31.553133371000001</v>
      </c>
      <c r="D93" s="645">
        <v>31.909415442</v>
      </c>
      <c r="E93" s="645">
        <v>32.902369551</v>
      </c>
      <c r="F93" s="645">
        <v>33.592726472999999</v>
      </c>
      <c r="G93" s="645">
        <v>35.601762356000002</v>
      </c>
      <c r="H93" s="645">
        <v>37.216758317</v>
      </c>
      <c r="I93" s="645">
        <v>39.627270627000001</v>
      </c>
      <c r="J93" s="645">
        <v>39.293819823</v>
      </c>
      <c r="K93" s="645">
        <v>40.828040565999999</v>
      </c>
      <c r="L93" s="1585">
        <v>43.195034108000002</v>
      </c>
      <c r="M93" s="1585">
        <v>46.412203806000001</v>
      </c>
      <c r="N93" s="1585">
        <v>49.466241468</v>
      </c>
    </row>
    <row r="94" spans="1:14" x14ac:dyDescent="0.25">
      <c r="A94" s="220" t="s">
        <v>174</v>
      </c>
      <c r="B94" s="646">
        <v>30.908650695999999</v>
      </c>
      <c r="C94" s="646">
        <v>31.216508253000001</v>
      </c>
      <c r="D94" s="646">
        <v>31.726846313999999</v>
      </c>
      <c r="E94" s="646">
        <v>33.531502576999998</v>
      </c>
      <c r="F94" s="646">
        <v>33.770775725999997</v>
      </c>
      <c r="G94" s="646">
        <v>35.746013394000002</v>
      </c>
      <c r="H94" s="646">
        <v>37.039595667</v>
      </c>
      <c r="I94" s="646">
        <v>39.359764882999997</v>
      </c>
      <c r="J94" s="646">
        <v>39.899448005000004</v>
      </c>
      <c r="K94" s="646">
        <v>41.145460532000001</v>
      </c>
      <c r="L94" s="1585">
        <v>43.926426824000004</v>
      </c>
      <c r="M94" s="1585">
        <v>46.691327051999998</v>
      </c>
      <c r="N94" s="1585">
        <v>49.585607402000001</v>
      </c>
    </row>
    <row r="95" spans="1:14" x14ac:dyDescent="0.25">
      <c r="A95" s="224" t="s">
        <v>175</v>
      </c>
      <c r="B95" s="643">
        <v>0.72482575000000005</v>
      </c>
      <c r="C95" s="643">
        <v>-0.33662511699999997</v>
      </c>
      <c r="D95" s="643">
        <v>-0.182569127</v>
      </c>
      <c r="E95" s="643">
        <v>0.62913302500000001</v>
      </c>
      <c r="F95" s="643">
        <v>0.17804925299999999</v>
      </c>
      <c r="G95" s="643">
        <v>0.144251037</v>
      </c>
      <c r="H95" s="643">
        <v>-0.17716264900000001</v>
      </c>
      <c r="I95" s="643">
        <v>-0.26750574300000002</v>
      </c>
      <c r="J95" s="643">
        <v>0.60562818200000001</v>
      </c>
      <c r="K95" s="643">
        <v>0.317419966</v>
      </c>
      <c r="L95" s="1595">
        <v>0.731392716</v>
      </c>
      <c r="M95" s="1595">
        <v>0.27912324599999999</v>
      </c>
      <c r="N95" s="1595">
        <v>0.11936593400000001</v>
      </c>
    </row>
    <row r="96" spans="1:14" x14ac:dyDescent="0.25">
      <c r="A96" s="663" t="s">
        <v>596</v>
      </c>
      <c r="B96" s="640">
        <v>21.202003266999998</v>
      </c>
      <c r="C96" s="640">
        <v>22.060102849</v>
      </c>
      <c r="D96" s="640">
        <v>22.755287012</v>
      </c>
      <c r="E96" s="640">
        <v>23.447602707000001</v>
      </c>
      <c r="F96" s="640">
        <v>24.052758717</v>
      </c>
      <c r="G96" s="640">
        <v>25.071803931000002</v>
      </c>
      <c r="H96" s="640">
        <v>25.374183956</v>
      </c>
      <c r="I96" s="640">
        <v>25.942081002999998</v>
      </c>
      <c r="J96" s="640">
        <v>27.256988465999999</v>
      </c>
      <c r="K96" s="640">
        <v>28.156596008000001</v>
      </c>
      <c r="L96" s="1592">
        <v>28.707145068999999</v>
      </c>
      <c r="M96" s="1592">
        <v>29.390684749999998</v>
      </c>
      <c r="N96" s="1592">
        <v>30.850099448999998</v>
      </c>
    </row>
    <row r="97" spans="1:14" x14ac:dyDescent="0.25">
      <c r="A97" s="577"/>
      <c r="B97" s="640"/>
      <c r="C97" s="640"/>
      <c r="D97" s="640"/>
      <c r="E97" s="640"/>
      <c r="F97" s="640"/>
      <c r="G97" s="640"/>
      <c r="H97" s="640"/>
      <c r="I97" s="640"/>
      <c r="J97" s="640"/>
      <c r="K97" s="640"/>
      <c r="L97" s="1589"/>
      <c r="M97" s="1589"/>
      <c r="N97" s="1589"/>
    </row>
    <row r="98" spans="1:14" x14ac:dyDescent="0.25">
      <c r="A98" s="97" t="s">
        <v>177</v>
      </c>
      <c r="B98" s="148">
        <v>0.20716876539757095</v>
      </c>
      <c r="C98" s="148">
        <v>0.20443206288685062</v>
      </c>
      <c r="D98" s="148">
        <v>0.18297361060535605</v>
      </c>
      <c r="E98" s="148">
        <v>0.18177090848351754</v>
      </c>
      <c r="F98" s="148">
        <v>0.16992065362390307</v>
      </c>
      <c r="G98" s="148">
        <v>0.17578254028818277</v>
      </c>
      <c r="H98" s="148">
        <v>0.17941013371980993</v>
      </c>
      <c r="I98" s="148">
        <v>0.18831861527952853</v>
      </c>
      <c r="J98" s="148">
        <v>0.17587555717803344</v>
      </c>
      <c r="K98" s="148">
        <v>0.18346516894324549</v>
      </c>
      <c r="L98" s="148">
        <v>0.19279509354198346</v>
      </c>
      <c r="M98" s="148">
        <v>0.18866377786843477</v>
      </c>
      <c r="N98" s="148">
        <v>0.18431901557766123</v>
      </c>
    </row>
    <row r="99" spans="1:14" x14ac:dyDescent="0.25">
      <c r="A99" s="97" t="s">
        <v>178</v>
      </c>
      <c r="B99" s="148">
        <v>0.13552072393719822</v>
      </c>
      <c r="C99" s="148">
        <v>0.1349243729742988</v>
      </c>
      <c r="D99" s="148">
        <v>0.11069002990645178</v>
      </c>
      <c r="E99" s="148">
        <v>0.10614266121269418</v>
      </c>
      <c r="F99" s="148">
        <v>9.6221715459932411E-2</v>
      </c>
      <c r="G99" s="148">
        <v>0.10154960876200599</v>
      </c>
      <c r="H99" s="148">
        <v>9.8617031241520395E-2</v>
      </c>
      <c r="I99" s="148">
        <v>0.10708835086993104</v>
      </c>
      <c r="J99" s="148">
        <v>0.10234328480871202</v>
      </c>
      <c r="K99" s="148">
        <v>0.10305690064287933</v>
      </c>
      <c r="L99" s="148">
        <v>0.11662714037323456</v>
      </c>
      <c r="M99" s="148">
        <v>0.1172708610784574</v>
      </c>
      <c r="N99" s="148">
        <v>0.11533951273029962</v>
      </c>
    </row>
    <row r="100" spans="1:14" x14ac:dyDescent="0.25">
      <c r="A100" s="97" t="s">
        <v>179</v>
      </c>
      <c r="B100" s="148">
        <v>0.87400961314195391</v>
      </c>
      <c r="C100" s="148">
        <v>0.87126716398475901</v>
      </c>
      <c r="D100" s="148">
        <v>0.88206531466638127</v>
      </c>
      <c r="E100" s="148">
        <v>0.84838244415540753</v>
      </c>
      <c r="F100" s="148">
        <v>0.85125493574878064</v>
      </c>
      <c r="G100" s="148">
        <v>0.8360319753437272</v>
      </c>
      <c r="H100" s="148">
        <v>0.82036379516566316</v>
      </c>
      <c r="I100" s="148">
        <v>0.80984793321590576</v>
      </c>
      <c r="J100" s="148">
        <v>0.84275992926093701</v>
      </c>
      <c r="K100" s="148">
        <v>0.83543820203690411</v>
      </c>
      <c r="L100" s="148">
        <v>0.79765251582961416</v>
      </c>
      <c r="M100" s="148">
        <v>0.76062009915944262</v>
      </c>
      <c r="N100" s="148">
        <v>0.76571932880857119</v>
      </c>
    </row>
    <row r="101" spans="1:14" x14ac:dyDescent="0.25">
      <c r="A101" s="115" t="s">
        <v>180</v>
      </c>
      <c r="B101" s="116">
        <v>4.218829085864706</v>
      </c>
      <c r="C101" s="116">
        <v>4.2618909758152244</v>
      </c>
      <c r="D101" s="116">
        <v>4.8207242112571675</v>
      </c>
      <c r="E101" s="116">
        <v>4.6673169608564535</v>
      </c>
      <c r="F101" s="116">
        <v>5.0097202287893801</v>
      </c>
      <c r="G101" s="116">
        <v>4.7560581043664136</v>
      </c>
      <c r="H101" s="116">
        <v>4.5725610820113944</v>
      </c>
      <c r="I101" s="116">
        <v>4.3004135943428503</v>
      </c>
      <c r="J101" s="116">
        <v>4.7917967839489881</v>
      </c>
      <c r="K101" s="116">
        <v>4.5536610946317815</v>
      </c>
      <c r="L101" s="116">
        <v>4.1373071335755522</v>
      </c>
      <c r="M101" s="116">
        <v>4.0316170266126186</v>
      </c>
      <c r="N101" s="116">
        <v>4.1543154210583442</v>
      </c>
    </row>
    <row r="102" spans="1:14" x14ac:dyDescent="0.25">
      <c r="L102" s="677"/>
      <c r="M102" s="677"/>
    </row>
    <row r="103" spans="1:14" x14ac:dyDescent="0.25">
      <c r="L103" s="677"/>
      <c r="M103" s="677"/>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L53"/>
  <sheetViews>
    <sheetView workbookViewId="0">
      <pane xSplit="1" ySplit="5" topLeftCell="B6" activePane="bottomRight" state="frozen"/>
      <selection activeCell="B6" sqref="B6"/>
      <selection pane="topRight" activeCell="B6" sqref="B6"/>
      <selection pane="bottomLeft" activeCell="B6" sqref="B6"/>
      <selection pane="bottomRight" activeCell="K43" sqref="K43"/>
    </sheetView>
  </sheetViews>
  <sheetFormatPr baseColWidth="10" defaultColWidth="11.42578125" defaultRowHeight="12.75" x14ac:dyDescent="0.2"/>
  <cols>
    <col min="1" max="1" width="53.5703125" style="2" customWidth="1"/>
    <col min="2" max="8" width="10" style="2" customWidth="1"/>
    <col min="9" max="16384" width="11.42578125" style="2"/>
  </cols>
  <sheetData>
    <row r="1" spans="1:8" ht="18" x14ac:dyDescent="0.2">
      <c r="A1" s="1708" t="s">
        <v>198</v>
      </c>
      <c r="B1" s="1708"/>
      <c r="C1" s="121"/>
      <c r="D1" s="121"/>
      <c r="E1" s="121"/>
      <c r="F1" s="121"/>
      <c r="G1" s="139"/>
      <c r="H1" s="139"/>
    </row>
    <row r="2" spans="1:8" x14ac:dyDescent="0.2">
      <c r="A2" s="128"/>
      <c r="B2" s="128"/>
      <c r="C2" s="128"/>
      <c r="D2" s="128"/>
      <c r="E2" s="128"/>
      <c r="F2" s="128"/>
      <c r="G2" s="128"/>
      <c r="H2" s="128"/>
    </row>
    <row r="3" spans="1:8" ht="18.75" x14ac:dyDescent="0.25">
      <c r="A3" s="159" t="s">
        <v>199</v>
      </c>
      <c r="B3" s="141"/>
      <c r="C3" s="141"/>
      <c r="D3" s="141"/>
      <c r="E3" s="128"/>
      <c r="F3" s="128"/>
      <c r="G3" s="128"/>
      <c r="H3" s="128"/>
    </row>
    <row r="4" spans="1:8" x14ac:dyDescent="0.2">
      <c r="A4" s="160" t="s">
        <v>142</v>
      </c>
      <c r="B4" s="161"/>
      <c r="C4" s="161"/>
      <c r="D4" s="161"/>
      <c r="E4" s="161"/>
      <c r="F4" s="161"/>
      <c r="G4" s="1709" t="s">
        <v>143</v>
      </c>
      <c r="H4" s="1709"/>
    </row>
    <row r="5" spans="1:8" ht="25.5" x14ac:dyDescent="0.2">
      <c r="A5" s="70" t="s">
        <v>144</v>
      </c>
      <c r="B5" s="74">
        <v>2021</v>
      </c>
      <c r="C5" s="73" t="s">
        <v>1993</v>
      </c>
      <c r="D5" s="74">
        <v>2022</v>
      </c>
      <c r="E5" s="73" t="s">
        <v>2007</v>
      </c>
      <c r="F5" s="74">
        <v>2023</v>
      </c>
      <c r="G5" s="73" t="s">
        <v>2021</v>
      </c>
      <c r="H5" s="74">
        <v>2024</v>
      </c>
    </row>
    <row r="6" spans="1:8" s="123" customFormat="1" x14ac:dyDescent="0.2">
      <c r="A6" s="75" t="s">
        <v>147</v>
      </c>
      <c r="B6" s="1648">
        <v>99.041111618000002</v>
      </c>
      <c r="C6" s="130">
        <v>5.791497681410851E-2</v>
      </c>
      <c r="D6" s="1648">
        <v>104.777075301</v>
      </c>
      <c r="E6" s="77">
        <v>5.7838304720671641E-2</v>
      </c>
      <c r="F6" s="1648">
        <v>110.83720371</v>
      </c>
      <c r="G6" s="77">
        <v>4.3472341756356281E-2</v>
      </c>
      <c r="H6" s="1648">
        <v>115.65555650899999</v>
      </c>
    </row>
    <row r="7" spans="1:8" s="123" customFormat="1" x14ac:dyDescent="0.2">
      <c r="A7" s="80" t="s">
        <v>35</v>
      </c>
      <c r="B7" s="1649">
        <v>24.430448685000002</v>
      </c>
      <c r="C7" s="131">
        <v>9.6724242500337843E-2</v>
      </c>
      <c r="D7" s="1649">
        <v>26.793465328</v>
      </c>
      <c r="E7" s="82">
        <v>8.7874183618179558E-2</v>
      </c>
      <c r="F7" s="1649">
        <v>29.147919219999999</v>
      </c>
      <c r="G7" s="82">
        <v>4.2066914030647551E-2</v>
      </c>
      <c r="H7" s="1649">
        <v>30.374082231999999</v>
      </c>
    </row>
    <row r="8" spans="1:8" s="123" customFormat="1" x14ac:dyDescent="0.2">
      <c r="A8" s="80" t="s">
        <v>37</v>
      </c>
      <c r="B8" s="1649">
        <v>49.845667368999997</v>
      </c>
      <c r="C8" s="131">
        <v>5.2843302698724504E-2</v>
      </c>
      <c r="D8" s="1649">
        <v>52.479677058</v>
      </c>
      <c r="E8" s="82">
        <v>4.198886777760924E-2</v>
      </c>
      <c r="F8" s="1649">
        <v>54.683239278999999</v>
      </c>
      <c r="G8" s="82">
        <v>4.6815661466915515E-2</v>
      </c>
      <c r="H8" s="1649">
        <v>57.243271297</v>
      </c>
    </row>
    <row r="9" spans="1:8" s="123" customFormat="1" x14ac:dyDescent="0.2">
      <c r="A9" s="80" t="s">
        <v>148</v>
      </c>
      <c r="B9" s="1649">
        <v>1.9546917319999999</v>
      </c>
      <c r="C9" s="131">
        <v>-4.4980191792206359E-2</v>
      </c>
      <c r="D9" s="1649">
        <v>1.866769323</v>
      </c>
      <c r="E9" s="82">
        <v>0.22221673770241179</v>
      </c>
      <c r="F9" s="1649">
        <v>2.2815967119999998</v>
      </c>
      <c r="G9" s="82">
        <v>9.8962636916703373E-2</v>
      </c>
      <c r="H9" s="1649">
        <v>2.5073895390000001</v>
      </c>
    </row>
    <row r="10" spans="1:8" x14ac:dyDescent="0.2">
      <c r="A10" s="80" t="s">
        <v>39</v>
      </c>
      <c r="B10" s="1649">
        <v>18.171104477</v>
      </c>
      <c r="C10" s="131">
        <v>3.5543247017125079E-2</v>
      </c>
      <c r="D10" s="1649">
        <v>18.816964532</v>
      </c>
      <c r="E10" s="82">
        <v>5.0498001278796334E-2</v>
      </c>
      <c r="F10" s="1649">
        <v>19.767183631000002</v>
      </c>
      <c r="G10" s="82">
        <v>5.4680027978539103E-2</v>
      </c>
      <c r="H10" s="1649">
        <v>20.848053785000001</v>
      </c>
    </row>
    <row r="11" spans="1:8" s="123" customFormat="1" x14ac:dyDescent="0.2">
      <c r="A11" s="80" t="s">
        <v>149</v>
      </c>
      <c r="B11" s="1649">
        <v>4.6391993549999997</v>
      </c>
      <c r="C11" s="131">
        <v>3.9015289525103913E-2</v>
      </c>
      <c r="D11" s="1649">
        <v>4.8201990610000003</v>
      </c>
      <c r="E11" s="82">
        <v>2.8435715053553023E-2</v>
      </c>
      <c r="F11" s="1649">
        <v>4.9572648680000002</v>
      </c>
      <c r="G11" s="82">
        <v>-5.5374328245395676E-2</v>
      </c>
      <c r="H11" s="1649">
        <v>4.682759656</v>
      </c>
    </row>
    <row r="12" spans="1:8" x14ac:dyDescent="0.2">
      <c r="A12" s="83" t="s">
        <v>150</v>
      </c>
      <c r="B12" s="1650">
        <v>118.39413116999999</v>
      </c>
      <c r="C12" s="132">
        <v>5.7194130588086312E-2</v>
      </c>
      <c r="D12" s="1650">
        <v>125.165580569</v>
      </c>
      <c r="E12" s="85">
        <v>6.0848025011168927E-2</v>
      </c>
      <c r="F12" s="1650">
        <v>132.78165894599999</v>
      </c>
      <c r="G12" s="85">
        <v>3.3894388567853984E-2</v>
      </c>
      <c r="H12" s="1650">
        <v>137.28221208900001</v>
      </c>
    </row>
    <row r="13" spans="1:8" x14ac:dyDescent="0.2">
      <c r="A13" s="80" t="s">
        <v>60</v>
      </c>
      <c r="B13" s="1649">
        <v>75.012548232</v>
      </c>
      <c r="C13" s="131">
        <v>5.6186196740907857E-2</v>
      </c>
      <c r="D13" s="1649">
        <v>79.227218024999999</v>
      </c>
      <c r="E13" s="82">
        <v>7.2657920819377386E-2</v>
      </c>
      <c r="F13" s="1649">
        <v>84.983702958999999</v>
      </c>
      <c r="G13" s="82">
        <v>3.0555555166297932E-2</v>
      </c>
      <c r="H13" s="1649">
        <v>87.580427182999998</v>
      </c>
    </row>
    <row r="14" spans="1:8" x14ac:dyDescent="0.2">
      <c r="A14" s="86" t="s">
        <v>151</v>
      </c>
      <c r="B14" s="1649">
        <v>52.524186927000002</v>
      </c>
      <c r="C14" s="131">
        <v>4.2426612583211343E-2</v>
      </c>
      <c r="D14" s="1649">
        <v>54.752610257000001</v>
      </c>
      <c r="E14" s="82">
        <v>-9.1681554111078256E-4</v>
      </c>
      <c r="F14" s="1649">
        <v>54.702412213000002</v>
      </c>
      <c r="G14" s="82">
        <v>5.2364769890700602E-2</v>
      </c>
      <c r="H14" s="1649">
        <v>57.566891441000003</v>
      </c>
    </row>
    <row r="15" spans="1:8" s="123" customFormat="1" x14ac:dyDescent="0.2">
      <c r="A15" s="86" t="s">
        <v>152</v>
      </c>
      <c r="B15" s="1649">
        <v>22.488361305000002</v>
      </c>
      <c r="C15" s="131">
        <v>8.832330809085609E-2</v>
      </c>
      <c r="D15" s="1649">
        <v>24.474607768999999</v>
      </c>
      <c r="E15" s="82">
        <v>0.23725336200708624</v>
      </c>
      <c r="F15" s="1649">
        <v>30.281290746</v>
      </c>
      <c r="G15" s="82">
        <v>-8.84225861592014E-3</v>
      </c>
      <c r="H15" s="1649">
        <v>30.013535741999998</v>
      </c>
    </row>
    <row r="16" spans="1:8" s="123" customFormat="1" x14ac:dyDescent="0.2">
      <c r="A16" s="1433" t="s">
        <v>2030</v>
      </c>
      <c r="B16" s="1651">
        <v>8.1164422639999998</v>
      </c>
      <c r="C16" s="89">
        <v>0.10344319588447703</v>
      </c>
      <c r="D16" s="1651">
        <v>8.9560329910000007</v>
      </c>
      <c r="E16" s="1437">
        <v>0.57830645199774922</v>
      </c>
      <c r="F16" s="1651">
        <v>14.135364654</v>
      </c>
      <c r="G16" s="82">
        <v>1.0183984289257486E-2</v>
      </c>
      <c r="H16" s="1651">
        <v>15.387592509999999</v>
      </c>
    </row>
    <row r="17" spans="1:10" x14ac:dyDescent="0.2">
      <c r="A17" s="80" t="s">
        <v>153</v>
      </c>
      <c r="B17" s="1649">
        <v>24.477644860000002</v>
      </c>
      <c r="C17" s="131">
        <v>1.4527174572300794E-2</v>
      </c>
      <c r="D17" s="1649">
        <v>24.83323588</v>
      </c>
      <c r="E17" s="82">
        <v>2.656193921675909E-2</v>
      </c>
      <c r="F17" s="1649">
        <v>25.492854781999998</v>
      </c>
      <c r="G17" s="82">
        <v>2.9544980914880004E-2</v>
      </c>
      <c r="H17" s="1649">
        <v>26.246040690000001</v>
      </c>
    </row>
    <row r="18" spans="1:10" x14ac:dyDescent="0.2">
      <c r="A18" s="86" t="s">
        <v>2008</v>
      </c>
      <c r="B18" s="1649">
        <v>18.334494154000001</v>
      </c>
      <c r="C18" s="131">
        <v>5.9042943367160206E-4</v>
      </c>
      <c r="D18" s="1649">
        <v>18.345319378999999</v>
      </c>
      <c r="E18" s="82">
        <v>1.7344881897463305E-2</v>
      </c>
      <c r="F18" s="1649">
        <v>18.663516777000002</v>
      </c>
      <c r="G18" s="82">
        <v>1.6960977011047706E-2</v>
      </c>
      <c r="H18" s="1649">
        <v>18.980068255999999</v>
      </c>
    </row>
    <row r="19" spans="1:10" s="124" customFormat="1" x14ac:dyDescent="0.2">
      <c r="A19" s="86" t="s">
        <v>155</v>
      </c>
      <c r="B19" s="1649">
        <v>0.479168973</v>
      </c>
      <c r="C19" s="131">
        <v>5.9804078758663781E-2</v>
      </c>
      <c r="D19" s="1649">
        <v>0.50782523199999996</v>
      </c>
      <c r="E19" s="82">
        <v>4.7284054605620796E-2</v>
      </c>
      <c r="F19" s="1649">
        <v>0.53183726799999997</v>
      </c>
      <c r="G19" s="82">
        <v>5.7218444120016088E-2</v>
      </c>
      <c r="H19" s="1649">
        <v>0.56226816899999998</v>
      </c>
    </row>
    <row r="20" spans="1:10" x14ac:dyDescent="0.2">
      <c r="A20" s="86" t="s">
        <v>156</v>
      </c>
      <c r="B20" s="1649">
        <v>5.663981733</v>
      </c>
      <c r="C20" s="131">
        <v>5.5810479253182388E-2</v>
      </c>
      <c r="D20" s="1649">
        <v>5.9800912679999998</v>
      </c>
      <c r="E20" s="82">
        <v>5.30776964389299E-2</v>
      </c>
      <c r="F20" s="1649">
        <v>6.297500737</v>
      </c>
      <c r="G20" s="82">
        <v>6.4502339096748962E-2</v>
      </c>
      <c r="H20" s="1649">
        <v>6.7037042649999998</v>
      </c>
    </row>
    <row r="21" spans="1:10" x14ac:dyDescent="0.2">
      <c r="A21" s="80" t="s">
        <v>157</v>
      </c>
      <c r="B21" s="1649">
        <v>5.3026487580000001</v>
      </c>
      <c r="C21" s="131">
        <v>7.2334887997497654E-2</v>
      </c>
      <c r="D21" s="1649">
        <v>5.6862152620000002</v>
      </c>
      <c r="E21" s="82">
        <v>7.9651842769085768E-2</v>
      </c>
      <c r="F21" s="1649">
        <v>6.1391327860000002</v>
      </c>
      <c r="G21" s="82">
        <v>2.0793344182277185E-2</v>
      </c>
      <c r="H21" s="1649">
        <v>6.2667858870000002</v>
      </c>
    </row>
    <row r="22" spans="1:10" x14ac:dyDescent="0.2">
      <c r="A22" s="80" t="s">
        <v>94</v>
      </c>
      <c r="B22" s="1649">
        <v>9.1785203739999996</v>
      </c>
      <c r="C22" s="131">
        <v>0.12823820006263675</v>
      </c>
      <c r="D22" s="1649">
        <v>10.355557306</v>
      </c>
      <c r="E22" s="82">
        <v>5.9007143019329078E-2</v>
      </c>
      <c r="F22" s="1649">
        <v>10.966609157000001</v>
      </c>
      <c r="G22" s="82">
        <v>6.1318641466379775E-2</v>
      </c>
      <c r="H22" s="1649">
        <v>11.639066732</v>
      </c>
    </row>
    <row r="23" spans="1:10" x14ac:dyDescent="0.2">
      <c r="A23" s="91" t="s">
        <v>158</v>
      </c>
      <c r="B23" s="1652">
        <v>4.4227689459999997</v>
      </c>
      <c r="C23" s="133">
        <v>0.14483803174465004</v>
      </c>
      <c r="D23" s="1652">
        <v>5.0633540950000002</v>
      </c>
      <c r="E23" s="93">
        <v>2.6860686503103359E-2</v>
      </c>
      <c r="F23" s="1652">
        <v>5.1993592619999998</v>
      </c>
      <c r="G23" s="93">
        <v>6.7418371637039565E-2</v>
      </c>
      <c r="H23" s="1652">
        <v>5.5498915970000002</v>
      </c>
    </row>
    <row r="24" spans="1:10" s="123" customFormat="1" x14ac:dyDescent="0.2">
      <c r="A24" s="94" t="s">
        <v>159</v>
      </c>
      <c r="B24" s="1648">
        <v>19.353019551999999</v>
      </c>
      <c r="C24" s="130">
        <v>5.3505124211637112E-2</v>
      </c>
      <c r="D24" s="1648">
        <v>20.388505266999999</v>
      </c>
      <c r="E24" s="77">
        <v>7.6315058344095243E-2</v>
      </c>
      <c r="F24" s="1648">
        <v>21.944455236</v>
      </c>
      <c r="G24" s="77">
        <v>-1.4482002473164557E-2</v>
      </c>
      <c r="H24" s="1648">
        <v>21.626655581000001</v>
      </c>
      <c r="J24" s="143"/>
    </row>
    <row r="25" spans="1:10" s="123" customFormat="1" x14ac:dyDescent="0.2">
      <c r="A25" s="95" t="s">
        <v>160</v>
      </c>
      <c r="B25" s="1653">
        <v>10.2703931</v>
      </c>
      <c r="C25" s="132">
        <v>0.10147427326807978</v>
      </c>
      <c r="D25" s="1650">
        <v>11.312573776000001</v>
      </c>
      <c r="E25" s="85">
        <v>0.12072917569806263</v>
      </c>
      <c r="F25" s="1650">
        <v>12.678331482999999</v>
      </c>
      <c r="G25" s="85">
        <v>-2.2774258141709081E-2</v>
      </c>
      <c r="H25" s="1650">
        <v>12.389591889</v>
      </c>
    </row>
    <row r="26" spans="1:10" x14ac:dyDescent="0.2">
      <c r="A26" s="96" t="s">
        <v>161</v>
      </c>
      <c r="B26" s="1648">
        <v>33.098144648999998</v>
      </c>
      <c r="C26" s="130">
        <v>9.7144813949477493E-2</v>
      </c>
      <c r="D26" s="1648">
        <v>36.313457753000002</v>
      </c>
      <c r="E26" s="77">
        <v>8.9200835129295664E-2</v>
      </c>
      <c r="F26" s="1648">
        <v>39.552648511000001</v>
      </c>
      <c r="G26" s="77">
        <v>0.10408821312825678</v>
      </c>
      <c r="H26" s="1648">
        <v>43.669613019000003</v>
      </c>
    </row>
    <row r="27" spans="1:10" s="123" customFormat="1" x14ac:dyDescent="0.2">
      <c r="A27" s="97" t="s">
        <v>109</v>
      </c>
      <c r="B27" s="1649">
        <v>27.672072460999999</v>
      </c>
      <c r="C27" s="131">
        <v>0.10384971010213051</v>
      </c>
      <c r="D27" s="1649">
        <v>30.545809164000001</v>
      </c>
      <c r="E27" s="82">
        <v>9.8961411621814488E-2</v>
      </c>
      <c r="F27" s="1649">
        <v>33.568665557999999</v>
      </c>
      <c r="G27" s="82">
        <v>0.10828951477738102</v>
      </c>
      <c r="H27" s="1649">
        <v>37.203800063000003</v>
      </c>
    </row>
    <row r="28" spans="1:10" x14ac:dyDescent="0.2">
      <c r="A28" s="97" t="s">
        <v>162</v>
      </c>
      <c r="B28" s="1649">
        <v>3.6259446209999999</v>
      </c>
      <c r="C28" s="131">
        <v>3.9990266304731792E-2</v>
      </c>
      <c r="D28" s="1649">
        <v>3.770947112</v>
      </c>
      <c r="E28" s="82">
        <v>7.1909762705788971E-2</v>
      </c>
      <c r="F28" s="1649">
        <v>4.0421150240000001</v>
      </c>
      <c r="G28" s="82">
        <v>7.2785801802556449E-2</v>
      </c>
      <c r="H28" s="1649">
        <v>4.3363236069999997</v>
      </c>
    </row>
    <row r="29" spans="1:10" x14ac:dyDescent="0.2">
      <c r="A29" s="97" t="s">
        <v>163</v>
      </c>
      <c r="B29" s="1649">
        <v>1.8001275670000001</v>
      </c>
      <c r="C29" s="131">
        <v>0.10919998871391101</v>
      </c>
      <c r="D29" s="1649">
        <v>1.996701477</v>
      </c>
      <c r="E29" s="82">
        <v>-2.7462066128375984E-2</v>
      </c>
      <c r="F29" s="1649">
        <v>1.941867929</v>
      </c>
      <c r="G29" s="82">
        <v>9.661904303482638E-2</v>
      </c>
      <c r="H29" s="1649">
        <v>2.1294893500000001</v>
      </c>
    </row>
    <row r="30" spans="1:10" s="123" customFormat="1" x14ac:dyDescent="0.2">
      <c r="A30" s="95" t="s">
        <v>164</v>
      </c>
      <c r="B30" s="1650">
        <v>15.856385158</v>
      </c>
      <c r="C30" s="132">
        <v>4.3364536440582357E-2</v>
      </c>
      <c r="D30" s="1650">
        <v>16.54398995</v>
      </c>
      <c r="E30" s="85">
        <v>5.0629403519433458E-2</v>
      </c>
      <c r="F30" s="1650">
        <v>17.381602293</v>
      </c>
      <c r="G30" s="85">
        <v>5.4049647101771958E-2</v>
      </c>
      <c r="H30" s="1650">
        <v>18.321071762999999</v>
      </c>
    </row>
    <row r="31" spans="1:10" x14ac:dyDescent="0.2">
      <c r="A31" s="97" t="s">
        <v>124</v>
      </c>
      <c r="B31" s="1649">
        <v>4.1262539589999996</v>
      </c>
      <c r="C31" s="131">
        <v>-7.9399029060101545E-2</v>
      </c>
      <c r="D31" s="1649">
        <v>3.798633401</v>
      </c>
      <c r="E31" s="82">
        <v>3.5649384845705567E-2</v>
      </c>
      <c r="F31" s="1649">
        <v>3.934052345</v>
      </c>
      <c r="G31" s="82">
        <v>0.11935582265365108</v>
      </c>
      <c r="H31" s="1649">
        <v>4.4036043989999998</v>
      </c>
    </row>
    <row r="32" spans="1:10" x14ac:dyDescent="0.2">
      <c r="A32" s="97" t="s">
        <v>165</v>
      </c>
      <c r="B32" s="1649">
        <v>8.3636678799999995</v>
      </c>
      <c r="C32" s="131">
        <v>6.984782195822925E-2</v>
      </c>
      <c r="D32" s="1649">
        <v>8.9478518650000005</v>
      </c>
      <c r="E32" s="82">
        <v>8.154026977736506E-2</v>
      </c>
      <c r="F32" s="1649">
        <v>9.6774621199999995</v>
      </c>
      <c r="G32" s="82">
        <v>6.7945627360409544E-2</v>
      </c>
      <c r="H32" s="1649">
        <v>10.335003355</v>
      </c>
    </row>
    <row r="33" spans="1:12" x14ac:dyDescent="0.2">
      <c r="A33" s="98" t="s">
        <v>166</v>
      </c>
      <c r="B33" s="1652">
        <v>3.3664633190000002</v>
      </c>
      <c r="C33" s="131">
        <v>0.12803982225715727</v>
      </c>
      <c r="D33" s="1652">
        <v>3.7975046840000002</v>
      </c>
      <c r="E33" s="82">
        <v>-7.2197032739723666E-3</v>
      </c>
      <c r="F33" s="1652">
        <v>3.7700878269999998</v>
      </c>
      <c r="G33" s="82">
        <v>-4.9766431608384898E-2</v>
      </c>
      <c r="H33" s="1652">
        <v>3.5824640090000002</v>
      </c>
    </row>
    <row r="34" spans="1:12" s="123" customFormat="1" ht="15" customHeight="1" x14ac:dyDescent="0.2">
      <c r="A34" s="96" t="s">
        <v>167</v>
      </c>
      <c r="B34" s="1648">
        <v>132.13925626700001</v>
      </c>
      <c r="C34" s="130">
        <v>6.7741237841637991E-2</v>
      </c>
      <c r="D34" s="1648">
        <v>141.09053305399999</v>
      </c>
      <c r="E34" s="77">
        <v>6.5910298626774999E-2</v>
      </c>
      <c r="F34" s="1648">
        <v>150.38985222100001</v>
      </c>
      <c r="G34" s="77">
        <v>5.9414363236885315E-2</v>
      </c>
      <c r="H34" s="1648">
        <v>159.325169528</v>
      </c>
    </row>
    <row r="35" spans="1:12" ht="15" customHeight="1" x14ac:dyDescent="0.2">
      <c r="A35" s="95" t="s">
        <v>168</v>
      </c>
      <c r="B35" s="1650">
        <v>134.250516328</v>
      </c>
      <c r="C35" s="132">
        <v>5.5560711385095107E-2</v>
      </c>
      <c r="D35" s="1650">
        <v>141.70957051900001</v>
      </c>
      <c r="E35" s="85">
        <v>5.9655044391419887E-2</v>
      </c>
      <c r="F35" s="1650">
        <v>150.16326123900001</v>
      </c>
      <c r="G35" s="85">
        <v>3.6227387232497854E-2</v>
      </c>
      <c r="H35" s="1650">
        <v>155.603283852</v>
      </c>
    </row>
    <row r="36" spans="1:12" s="123" customFormat="1" ht="15" customHeight="1" x14ac:dyDescent="0.2">
      <c r="A36" s="99" t="s">
        <v>169</v>
      </c>
      <c r="B36" s="1653">
        <v>2.1112600619999999</v>
      </c>
      <c r="C36" s="134"/>
      <c r="D36" s="1659">
        <v>0.61903746500000001</v>
      </c>
      <c r="E36" s="101"/>
      <c r="F36" s="1653">
        <v>-0.226590982</v>
      </c>
      <c r="G36" s="101"/>
      <c r="H36" s="1653">
        <v>-3.7218856759999999</v>
      </c>
    </row>
    <row r="37" spans="1:12" s="123" customFormat="1" ht="15" customHeight="1" x14ac:dyDescent="0.2">
      <c r="A37" s="102" t="s">
        <v>170</v>
      </c>
      <c r="B37" s="1654">
        <v>9.0826264519999995</v>
      </c>
      <c r="C37" s="135">
        <v>-7.3711729039849239E-4</v>
      </c>
      <c r="D37" s="1654">
        <v>9.0759314910000004</v>
      </c>
      <c r="E37" s="104">
        <v>2.0955674157368875E-2</v>
      </c>
      <c r="F37" s="1654">
        <v>9.2661237540000005</v>
      </c>
      <c r="G37" s="104">
        <v>-3.1361616541604187E-3</v>
      </c>
      <c r="H37" s="1654">
        <v>9.2370636919999995</v>
      </c>
    </row>
    <row r="38" spans="1:12" ht="15" customHeight="1" x14ac:dyDescent="0.2">
      <c r="A38" s="97" t="s">
        <v>171</v>
      </c>
      <c r="B38" s="1649">
        <v>9.3713170659999996</v>
      </c>
      <c r="C38" s="131">
        <v>0.15110439386770391</v>
      </c>
      <c r="D38" s="1649">
        <v>10.787364251</v>
      </c>
      <c r="E38" s="82">
        <v>-9.7916327420026095E-2</v>
      </c>
      <c r="F38" s="1649">
        <v>9.7311051610000003</v>
      </c>
      <c r="G38" s="82">
        <v>0.16993953642877502</v>
      </c>
      <c r="H38" s="1649">
        <v>11.384804661</v>
      </c>
    </row>
    <row r="39" spans="1:12" ht="15" customHeight="1" x14ac:dyDescent="0.2">
      <c r="A39" s="115" t="s">
        <v>172</v>
      </c>
      <c r="B39" s="1652">
        <v>0.28869061499999998</v>
      </c>
      <c r="C39" s="131"/>
      <c r="D39" s="1649">
        <v>1.711432759</v>
      </c>
      <c r="E39" s="82"/>
      <c r="F39" s="1649">
        <v>0.46498140700000001</v>
      </c>
      <c r="G39" s="82"/>
      <c r="H39" s="105">
        <v>2.147740969</v>
      </c>
    </row>
    <row r="40" spans="1:12" ht="15" customHeight="1" x14ac:dyDescent="0.2">
      <c r="A40" s="95" t="s">
        <v>173</v>
      </c>
      <c r="B40" s="1650">
        <v>141.22188271799999</v>
      </c>
      <c r="C40" s="130">
        <v>6.333708102349167E-2</v>
      </c>
      <c r="D40" s="1648">
        <v>150.16646454599999</v>
      </c>
      <c r="E40" s="77">
        <v>6.3193279922316492E-2</v>
      </c>
      <c r="F40" s="1648">
        <v>159.65597597499999</v>
      </c>
      <c r="G40" s="77">
        <v>5.5784051869092632E-2</v>
      </c>
      <c r="H40" s="1648">
        <v>168.56223322</v>
      </c>
    </row>
    <row r="41" spans="1:12" ht="15" customHeight="1" x14ac:dyDescent="0.2">
      <c r="A41" s="95" t="s">
        <v>174</v>
      </c>
      <c r="B41" s="1650">
        <v>143.62183339500001</v>
      </c>
      <c r="C41" s="132">
        <v>6.179493162847316E-2</v>
      </c>
      <c r="D41" s="1650">
        <v>152.49693477</v>
      </c>
      <c r="E41" s="85">
        <v>4.8508723412421517E-2</v>
      </c>
      <c r="F41" s="1650">
        <v>159.8943664</v>
      </c>
      <c r="G41" s="85">
        <v>4.4365053451939529E-2</v>
      </c>
      <c r="H41" s="1650">
        <v>166.98808851199999</v>
      </c>
    </row>
    <row r="42" spans="1:12" ht="15" customHeight="1" x14ac:dyDescent="0.2">
      <c r="A42" s="126" t="s">
        <v>175</v>
      </c>
      <c r="B42" s="1655">
        <v>2.399950676</v>
      </c>
      <c r="C42" s="136"/>
      <c r="D42" s="1652">
        <v>2.3304702239999999</v>
      </c>
      <c r="E42" s="108"/>
      <c r="F42" s="1655">
        <v>0.23839042499999999</v>
      </c>
      <c r="G42" s="108"/>
      <c r="H42" s="1655">
        <v>-1.5741447070000001</v>
      </c>
    </row>
    <row r="43" spans="1:12" ht="22.5" customHeight="1" x14ac:dyDescent="0.2">
      <c r="A43" s="127" t="s">
        <v>2001</v>
      </c>
      <c r="B43" s="1656">
        <v>92.994221676999999</v>
      </c>
      <c r="C43" s="163">
        <v>1.4718325593970905E-2</v>
      </c>
      <c r="D43" s="1659">
        <v>94.362940910000006</v>
      </c>
      <c r="E43" s="111">
        <v>6.8295930561836915E-3</v>
      </c>
      <c r="F43" s="1656">
        <v>95.007401396000006</v>
      </c>
      <c r="G43" s="111">
        <v>2.4993682998469824E-2</v>
      </c>
      <c r="H43" s="1656">
        <v>97.381986268999995</v>
      </c>
    </row>
    <row r="44" spans="1:12" ht="15" customHeight="1" x14ac:dyDescent="0.2">
      <c r="A44" s="94" t="s">
        <v>176</v>
      </c>
      <c r="B44" s="103"/>
      <c r="C44" s="112"/>
      <c r="D44" s="1654"/>
      <c r="E44" s="146"/>
      <c r="F44" s="1657"/>
      <c r="G44" s="146"/>
      <c r="H44" s="147"/>
    </row>
    <row r="45" spans="1:12" ht="15" customHeight="1" x14ac:dyDescent="0.25">
      <c r="A45" s="97" t="s">
        <v>177</v>
      </c>
      <c r="B45" s="165">
        <v>0.16346265951486522</v>
      </c>
      <c r="C45" s="149">
        <v>-5.7039173394413112E-2</v>
      </c>
      <c r="D45" s="150">
        <v>0.16289226778092109</v>
      </c>
      <c r="E45" s="149">
        <v>0.23749491690074342</v>
      </c>
      <c r="F45" s="1658">
        <v>0.16526721694992852</v>
      </c>
      <c r="G45" s="149">
        <v>-0.77329286258195906</v>
      </c>
      <c r="H45" s="150">
        <v>0.15753428832410893</v>
      </c>
    </row>
    <row r="46" spans="1:12" ht="15" customHeight="1" x14ac:dyDescent="0.25">
      <c r="A46" s="97" t="s">
        <v>178</v>
      </c>
      <c r="B46" s="165">
        <v>8.6747484850012768E-2</v>
      </c>
      <c r="C46" s="149">
        <v>0.36333828340045643</v>
      </c>
      <c r="D46" s="150">
        <v>9.0380867684017333E-2</v>
      </c>
      <c r="E46" s="149">
        <v>0.51016830209415365</v>
      </c>
      <c r="F46" s="150">
        <v>9.5482550704958868E-2</v>
      </c>
      <c r="G46" s="149">
        <v>-0.52334812846042966</v>
      </c>
      <c r="H46" s="150">
        <v>9.0249069420354572E-2</v>
      </c>
    </row>
    <row r="47" spans="1:12" ht="15" customHeight="1" x14ac:dyDescent="0.25">
      <c r="A47" s="97" t="s">
        <v>179</v>
      </c>
      <c r="B47" s="165">
        <v>0.78546310326371893</v>
      </c>
      <c r="C47" s="149">
        <v>-3.1558231964212036</v>
      </c>
      <c r="D47" s="150">
        <v>0.7539048712995069</v>
      </c>
      <c r="E47" s="149">
        <v>-3.8388871950245429</v>
      </c>
      <c r="F47" s="150">
        <v>0.71551599934926147</v>
      </c>
      <c r="G47" s="149">
        <v>-0.61598141075253077</v>
      </c>
      <c r="H47" s="150">
        <v>0.70935618524173616</v>
      </c>
      <c r="I47" s="166"/>
      <c r="J47" s="166"/>
      <c r="K47" s="166"/>
      <c r="L47" s="166"/>
    </row>
    <row r="48" spans="1:12" ht="15" customHeight="1" x14ac:dyDescent="0.25">
      <c r="A48" s="115" t="s">
        <v>180</v>
      </c>
      <c r="B48" s="116">
        <v>4.8051530887535163</v>
      </c>
      <c r="C48" s="167">
        <v>-0.1769108672537385</v>
      </c>
      <c r="D48" s="168">
        <v>4.6282422214997778</v>
      </c>
      <c r="E48" s="151">
        <v>-0.29879314772464749</v>
      </c>
      <c r="F48" s="152">
        <v>4.3294490737751303</v>
      </c>
      <c r="G48" s="151">
        <v>0.17341943052354214</v>
      </c>
      <c r="H48" s="152">
        <v>4.5028685042986725</v>
      </c>
      <c r="I48" s="166"/>
      <c r="J48" s="166"/>
      <c r="K48" s="166"/>
      <c r="L48" s="166"/>
    </row>
    <row r="49" spans="1:12" x14ac:dyDescent="0.2">
      <c r="A49" s="1706" t="s">
        <v>2026</v>
      </c>
      <c r="B49" s="1706"/>
      <c r="C49" s="1706"/>
      <c r="D49" s="1706"/>
      <c r="E49" s="1706"/>
      <c r="F49" s="1706"/>
      <c r="G49" s="1706"/>
      <c r="H49" s="1706"/>
      <c r="I49" s="156"/>
      <c r="J49" s="156"/>
      <c r="K49" s="156"/>
      <c r="L49" s="156"/>
    </row>
    <row r="50" spans="1:12" ht="14.25" customHeight="1" x14ac:dyDescent="0.2">
      <c r="A50" s="1714" t="s">
        <v>196</v>
      </c>
      <c r="B50" s="1714"/>
      <c r="C50" s="1714"/>
      <c r="D50" s="1714"/>
      <c r="E50" s="1714"/>
      <c r="F50" s="1714"/>
      <c r="G50" s="1714"/>
      <c r="H50" s="1714"/>
      <c r="I50" s="156"/>
      <c r="J50" s="156"/>
      <c r="K50" s="156"/>
      <c r="L50" s="156"/>
    </row>
    <row r="51" spans="1:12" ht="17.25" customHeight="1" x14ac:dyDescent="0.2">
      <c r="A51" s="1710" t="s">
        <v>2031</v>
      </c>
      <c r="B51" s="1710"/>
      <c r="C51" s="1710"/>
      <c r="D51" s="1710"/>
      <c r="E51" s="1710"/>
      <c r="F51" s="1710"/>
      <c r="G51" s="1710"/>
      <c r="H51" s="1711"/>
      <c r="I51" s="166"/>
      <c r="J51" s="166"/>
      <c r="K51" s="166"/>
      <c r="L51" s="166"/>
    </row>
    <row r="52" spans="1:12" ht="24" customHeight="1" x14ac:dyDescent="0.2">
      <c r="A52" s="1705" t="s">
        <v>591</v>
      </c>
      <c r="B52" s="1705"/>
      <c r="C52" s="1705"/>
      <c r="D52" s="1705"/>
      <c r="E52" s="1705"/>
      <c r="F52" s="1705"/>
      <c r="G52" s="1705"/>
      <c r="H52" s="1705"/>
    </row>
    <row r="53" spans="1:12" x14ac:dyDescent="0.2">
      <c r="A53" s="170" t="s">
        <v>189</v>
      </c>
      <c r="B53" s="67"/>
      <c r="C53" s="66"/>
      <c r="D53" s="66"/>
      <c r="E53" s="66"/>
      <c r="F53" s="66"/>
      <c r="G53" s="66"/>
      <c r="H53" s="66"/>
    </row>
  </sheetData>
  <mergeCells count="6">
    <mergeCell ref="A52:H52"/>
    <mergeCell ref="A1:B1"/>
    <mergeCell ref="G4:H4"/>
    <mergeCell ref="A51:H51"/>
    <mergeCell ref="A50:H50"/>
    <mergeCell ref="A49:H49"/>
  </mergeCells>
  <pageMargins left="0.7" right="0.7" top="0.75" bottom="0.75" header="0.3" footer="0.3"/>
  <pageSetup paperSize="9" scale="7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Y103"/>
  <sheetViews>
    <sheetView workbookViewId="0">
      <pane xSplit="1" ySplit="3" topLeftCell="G4" activePane="bottomRight" state="frozen"/>
      <selection activeCell="B6" sqref="B6"/>
      <selection pane="topRight" activeCell="B6" sqref="B6"/>
      <selection pane="bottomLeft" activeCell="B6" sqref="B6"/>
      <selection pane="bottomRight" activeCell="Z48" sqref="Z48"/>
    </sheetView>
  </sheetViews>
  <sheetFormatPr baseColWidth="10" defaultRowHeight="15" x14ac:dyDescent="0.25"/>
  <cols>
    <col min="1" max="1" width="53.42578125" customWidth="1"/>
    <col min="2" max="10" width="9.5703125" customWidth="1"/>
    <col min="12" max="13" width="10.85546875" customWidth="1"/>
    <col min="14" max="19" width="8.28515625" customWidth="1"/>
    <col min="20" max="20" width="8.85546875" customWidth="1"/>
  </cols>
  <sheetData>
    <row r="1" spans="1:25" ht="18.75" x14ac:dyDescent="0.25">
      <c r="A1" s="549" t="s">
        <v>520</v>
      </c>
      <c r="O1" s="532" t="s">
        <v>496</v>
      </c>
    </row>
    <row r="2" spans="1:25" ht="15.75" x14ac:dyDescent="0.25">
      <c r="A2" s="213"/>
      <c r="B2" s="532" t="s">
        <v>495</v>
      </c>
      <c r="N2" s="532"/>
    </row>
    <row r="3" spans="1:25" ht="26.25" x14ac:dyDescent="0.25">
      <c r="A3" s="214" t="s">
        <v>144</v>
      </c>
      <c r="B3" s="533" t="s">
        <v>497</v>
      </c>
      <c r="C3" s="533" t="s">
        <v>498</v>
      </c>
      <c r="D3" s="1645" t="s">
        <v>2033</v>
      </c>
      <c r="E3" s="533" t="s">
        <v>510</v>
      </c>
      <c r="F3" s="533" t="s">
        <v>500</v>
      </c>
      <c r="G3" s="533" t="s">
        <v>501</v>
      </c>
      <c r="H3" s="1645" t="s">
        <v>2034</v>
      </c>
      <c r="I3" s="533" t="s">
        <v>145</v>
      </c>
      <c r="J3" s="533" t="s">
        <v>146</v>
      </c>
      <c r="K3" s="533" t="s">
        <v>1993</v>
      </c>
      <c r="L3" s="533" t="s">
        <v>2007</v>
      </c>
      <c r="M3" s="1645" t="s">
        <v>2035</v>
      </c>
      <c r="O3" s="534">
        <v>2014</v>
      </c>
      <c r="P3" s="534">
        <v>2015</v>
      </c>
      <c r="Q3" s="534">
        <v>2016</v>
      </c>
      <c r="R3" s="534">
        <v>2017</v>
      </c>
      <c r="S3" s="534">
        <v>2018</v>
      </c>
      <c r="T3" s="534">
        <v>2019</v>
      </c>
      <c r="U3" s="534">
        <v>2020</v>
      </c>
      <c r="V3" s="534">
        <v>2021</v>
      </c>
      <c r="W3" s="534">
        <v>2022</v>
      </c>
      <c r="X3" s="534">
        <v>2023</v>
      </c>
      <c r="Y3" s="534">
        <v>2024</v>
      </c>
    </row>
    <row r="4" spans="1:25" s="256" customFormat="1" x14ac:dyDescent="0.25">
      <c r="A4" s="215" t="s">
        <v>147</v>
      </c>
      <c r="B4" s="535">
        <v>3.3036296359769235E-2</v>
      </c>
      <c r="C4" s="535">
        <v>2.5047288816375968E-2</v>
      </c>
      <c r="D4" s="571">
        <v>5.8614246649348889E-3</v>
      </c>
      <c r="E4" s="535">
        <v>-1.8167194540833487E-3</v>
      </c>
      <c r="F4" s="535">
        <v>1.6534861718856986E-2</v>
      </c>
      <c r="G4" s="535">
        <v>3.2190686108393152E-3</v>
      </c>
      <c r="H4" s="571">
        <v>1.3323951219367247E-2</v>
      </c>
      <c r="I4" s="535">
        <v>1.2875650378116887E-3</v>
      </c>
      <c r="J4" s="535">
        <v>2.8731868492661627E-2</v>
      </c>
      <c r="K4" s="535">
        <v>5.791497681410851E-2</v>
      </c>
      <c r="L4" s="535">
        <v>5.7838304720671641E-2</v>
      </c>
      <c r="M4" s="535">
        <v>4.3472341756356281E-2</v>
      </c>
      <c r="O4" s="536">
        <v>100</v>
      </c>
      <c r="P4" s="536">
        <v>100.58614246649348</v>
      </c>
      <c r="Q4" s="536">
        <v>100.40340566466341</v>
      </c>
      <c r="R4" s="536">
        <v>102.06356209343092</v>
      </c>
      <c r="S4" s="536">
        <v>102.39211170247633</v>
      </c>
      <c r="T4" s="536">
        <v>103.75637920404813</v>
      </c>
      <c r="U4" s="536">
        <v>103.8899722903612</v>
      </c>
      <c r="V4" s="536">
        <v>106.87492531191411</v>
      </c>
      <c r="W4" s="536">
        <v>113.0645841333632</v>
      </c>
      <c r="X4" s="536">
        <v>119.60404800358468</v>
      </c>
      <c r="Y4" s="536">
        <v>124.80351605384016</v>
      </c>
    </row>
    <row r="5" spans="1:25" x14ac:dyDescent="0.25">
      <c r="A5" s="198" t="s">
        <v>35</v>
      </c>
      <c r="B5" s="537">
        <v>3.5852943081538857E-2</v>
      </c>
      <c r="C5" s="537">
        <v>-4.1279744588519351E-3</v>
      </c>
      <c r="D5" s="538">
        <v>-1.2960371886290623E-2</v>
      </c>
      <c r="E5" s="537">
        <v>-1.164842504756991E-2</v>
      </c>
      <c r="F5" s="537">
        <v>1.5780199842590603E-2</v>
      </c>
      <c r="G5" s="537">
        <v>2.1792597550464921E-2</v>
      </c>
      <c r="H5" s="538">
        <v>2.5879039644335577E-2</v>
      </c>
      <c r="I5" s="537">
        <v>-4.7167958779827379E-2</v>
      </c>
      <c r="J5" s="537">
        <v>5.8116480941977855E-2</v>
      </c>
      <c r="K5" s="537">
        <v>9.6724242500337843E-2</v>
      </c>
      <c r="L5" s="537">
        <v>8.7874183618179558E-2</v>
      </c>
      <c r="M5" s="537">
        <v>4.2066914030647551E-2</v>
      </c>
      <c r="O5" s="441">
        <v>100</v>
      </c>
      <c r="P5" s="441">
        <v>98.703962811370943</v>
      </c>
      <c r="Q5" s="441">
        <v>97.554217098664566</v>
      </c>
      <c r="R5" s="441">
        <v>99.093642139968964</v>
      </c>
      <c r="S5" s="441">
        <v>101.2531500029351</v>
      </c>
      <c r="T5" s="441">
        <v>103.87348428597491</v>
      </c>
      <c r="U5" s="441">
        <v>98.973984060857006</v>
      </c>
      <c r="V5" s="441">
        <v>104.72600371928142</v>
      </c>
      <c r="W5" s="441">
        <v>114.85554709911648</v>
      </c>
      <c r="X5" s="441">
        <v>124.9483845344707</v>
      </c>
      <c r="Y5" s="441">
        <v>130.20457748495056</v>
      </c>
    </row>
    <row r="6" spans="1:25" x14ac:dyDescent="0.25">
      <c r="A6" s="198" t="s">
        <v>37</v>
      </c>
      <c r="B6" s="537">
        <v>3.3426705635632326E-2</v>
      </c>
      <c r="C6" s="537">
        <v>4.5596879379912414E-2</v>
      </c>
      <c r="D6" s="538">
        <v>2.015557581143379E-2</v>
      </c>
      <c r="E6" s="537">
        <v>1.1612057736604342E-2</v>
      </c>
      <c r="F6" s="537">
        <v>3.1900968924468476E-2</v>
      </c>
      <c r="G6" s="537">
        <v>9.1723556788663174E-3</v>
      </c>
      <c r="H6" s="538">
        <v>1.6454860455702436E-2</v>
      </c>
      <c r="I6" s="537">
        <v>8.797233258825532E-3</v>
      </c>
      <c r="J6" s="537">
        <v>2.8715022411885949E-2</v>
      </c>
      <c r="K6" s="537">
        <v>5.2843302698724504E-2</v>
      </c>
      <c r="L6" s="537">
        <v>4.198886777760924E-2</v>
      </c>
      <c r="M6" s="537">
        <v>4.6815661466915515E-2</v>
      </c>
      <c r="O6" s="441">
        <v>100</v>
      </c>
      <c r="P6" s="441">
        <v>102.01555758114338</v>
      </c>
      <c r="Q6" s="441">
        <v>103.20016812580751</v>
      </c>
      <c r="R6" s="441">
        <v>106.49235348218882</v>
      </c>
      <c r="S6" s="441">
        <v>107.46913922540701</v>
      </c>
      <c r="T6" s="441">
        <v>109.23752891465553</v>
      </c>
      <c r="U6" s="441">
        <v>110.19851693713545</v>
      </c>
      <c r="V6" s="441">
        <v>113.36286982074189</v>
      </c>
      <c r="W6" s="441">
        <v>119.35333826547546</v>
      </c>
      <c r="X6" s="441">
        <v>124.36484980472078</v>
      </c>
      <c r="Y6" s="441">
        <v>130.18707251156238</v>
      </c>
    </row>
    <row r="7" spans="1:25" x14ac:dyDescent="0.25">
      <c r="A7" s="198" t="s">
        <v>148</v>
      </c>
      <c r="B7" s="537">
        <v>2.1305186836828582E-2</v>
      </c>
      <c r="C7" s="537">
        <v>4.4750400725919182E-3</v>
      </c>
      <c r="D7" s="538">
        <v>1.1369963862222443E-2</v>
      </c>
      <c r="E7" s="537">
        <v>-3.8111427568884859E-2</v>
      </c>
      <c r="F7" s="537">
        <v>-0.1211195484858576</v>
      </c>
      <c r="G7" s="537">
        <v>-7.2105060235356566E-2</v>
      </c>
      <c r="H7" s="538">
        <v>-6.385608396719944E-2</v>
      </c>
      <c r="I7" s="537">
        <v>-7.3723901011814585E-2</v>
      </c>
      <c r="J7" s="537">
        <v>-6.8283557578383003E-2</v>
      </c>
      <c r="K7" s="537">
        <v>-4.4980191792206359E-2</v>
      </c>
      <c r="L7" s="537">
        <v>0.22221673770241179</v>
      </c>
      <c r="M7" s="537">
        <v>9.8962636916703373E-2</v>
      </c>
      <c r="O7" s="441">
        <v>100</v>
      </c>
      <c r="P7" s="441">
        <v>101.13699638622225</v>
      </c>
      <c r="Q7" s="441">
        <v>97.282521073914168</v>
      </c>
      <c r="R7" s="441">
        <v>85.499706045875755</v>
      </c>
      <c r="S7" s="441">
        <v>79.334744591332608</v>
      </c>
      <c r="T7" s="441">
        <v>74.268738479192152</v>
      </c>
      <c r="U7" s="441">
        <v>68.793357355279838</v>
      </c>
      <c r="V7" s="441">
        <v>64.095902177300303</v>
      </c>
      <c r="W7" s="441">
        <v>61.212856204270835</v>
      </c>
      <c r="X7" s="441">
        <v>74.815377415430731</v>
      </c>
      <c r="Y7" s="441">
        <v>82.219304446380136</v>
      </c>
    </row>
    <row r="8" spans="1:25" x14ac:dyDescent="0.25">
      <c r="A8" s="198" t="s">
        <v>39</v>
      </c>
      <c r="B8" s="537">
        <v>2.4522509165654016E-2</v>
      </c>
      <c r="C8" s="537">
        <v>1.917521162805369E-2</v>
      </c>
      <c r="D8" s="538">
        <v>-1.2852923895877444E-2</v>
      </c>
      <c r="E8" s="537">
        <v>-2.1275621236208853E-2</v>
      </c>
      <c r="F8" s="537">
        <v>-5.920604808344887E-3</v>
      </c>
      <c r="G8" s="537">
        <v>-1.3686144260488864E-2</v>
      </c>
      <c r="H8" s="538">
        <v>2.0537086346905653E-3</v>
      </c>
      <c r="I8" s="537">
        <v>2.525260917882366E-2</v>
      </c>
      <c r="J8" s="537">
        <v>1.1290901548408394E-2</v>
      </c>
      <c r="K8" s="537">
        <v>3.5543247017125079E-2</v>
      </c>
      <c r="L8" s="537">
        <v>5.0498001278796334E-2</v>
      </c>
      <c r="M8" s="537">
        <v>5.4680027978539103E-2</v>
      </c>
      <c r="O8" s="441">
        <v>100</v>
      </c>
      <c r="P8" s="441">
        <v>98.714707610412262</v>
      </c>
      <c r="Q8" s="441">
        <v>96.614490880850028</v>
      </c>
      <c r="R8" s="441">
        <v>96.042474661585075</v>
      </c>
      <c r="S8" s="441">
        <v>94.728023498232275</v>
      </c>
      <c r="T8" s="441">
        <v>94.922567258037759</v>
      </c>
      <c r="U8" s="441">
        <v>97.319609751255584</v>
      </c>
      <c r="V8" s="441">
        <v>98.418435883686541</v>
      </c>
      <c r="W8" s="441">
        <v>101.9165466613395</v>
      </c>
      <c r="X8" s="441">
        <v>107.06312856497432</v>
      </c>
      <c r="Y8" s="441">
        <v>112.91734343037704</v>
      </c>
    </row>
    <row r="9" spans="1:25" x14ac:dyDescent="0.25">
      <c r="A9" s="198" t="s">
        <v>149</v>
      </c>
      <c r="B9" s="537">
        <v>5.5364702877972904E-2</v>
      </c>
      <c r="C9" s="537">
        <v>1.8503890755571906E-2</v>
      </c>
      <c r="D9" s="538">
        <v>2.7302607064173978E-2</v>
      </c>
      <c r="E9" s="537">
        <v>1.2045825114473052E-2</v>
      </c>
      <c r="F9" s="537">
        <v>3.8189928885604685E-2</v>
      </c>
      <c r="G9" s="537">
        <v>-5.188125548080913E-2</v>
      </c>
      <c r="H9" s="538">
        <v>-8.2260092754057323E-3</v>
      </c>
      <c r="I9" s="537">
        <v>0.1387809521761687</v>
      </c>
      <c r="J9" s="537">
        <v>-5.7135417335164584E-3</v>
      </c>
      <c r="K9" s="537">
        <v>3.9015289525103913E-2</v>
      </c>
      <c r="L9" s="537">
        <v>2.8435715053553023E-2</v>
      </c>
      <c r="M9" s="537">
        <v>-5.5374328245395676E-2</v>
      </c>
      <c r="O9" s="441">
        <v>100</v>
      </c>
      <c r="P9" s="441">
        <v>102.7302607064174</v>
      </c>
      <c r="Q9" s="441">
        <v>103.96773146085113</v>
      </c>
      <c r="R9" s="441">
        <v>107.93825173173867</v>
      </c>
      <c r="S9" s="441">
        <v>102.33827971749245</v>
      </c>
      <c r="T9" s="441">
        <v>101.4964440793073</v>
      </c>
      <c r="U9" s="441">
        <v>115.58221723112882</v>
      </c>
      <c r="V9" s="441">
        <v>114.9218334093264</v>
      </c>
      <c r="W9" s="441">
        <v>119.40554201254703</v>
      </c>
      <c r="X9" s="441">
        <v>122.80092398103088</v>
      </c>
      <c r="Y9" s="441">
        <v>116.0009053076674</v>
      </c>
    </row>
    <row r="10" spans="1:25" s="256" customFormat="1" x14ac:dyDescent="0.25">
      <c r="A10" s="216" t="s">
        <v>150</v>
      </c>
      <c r="B10" s="535">
        <v>1.9224113699123357E-2</v>
      </c>
      <c r="C10" s="535">
        <v>7.1083888372960313E-3</v>
      </c>
      <c r="D10" s="571">
        <v>1.2267916414479441E-2</v>
      </c>
      <c r="E10" s="535">
        <v>-3.4887992726980732E-3</v>
      </c>
      <c r="F10" s="535">
        <v>2.0114265005158449E-2</v>
      </c>
      <c r="G10" s="535">
        <v>1.4334571283423747E-2</v>
      </c>
      <c r="H10" s="571">
        <v>2.1183782990098265E-2</v>
      </c>
      <c r="I10" s="535">
        <v>-1.0338589859636094E-2</v>
      </c>
      <c r="J10" s="535">
        <v>3.9022806468360871E-2</v>
      </c>
      <c r="K10" s="535">
        <v>5.7194130588086312E-2</v>
      </c>
      <c r="L10" s="535">
        <v>6.0848025011168927E-2</v>
      </c>
      <c r="M10" s="535">
        <v>3.3894388567853984E-2</v>
      </c>
      <c r="O10" s="536">
        <v>100</v>
      </c>
      <c r="P10" s="536">
        <v>101.22679164144795</v>
      </c>
      <c r="Q10" s="536">
        <v>100.8736316843917</v>
      </c>
      <c r="R10" s="536">
        <v>102.9026306441243</v>
      </c>
      <c r="S10" s="536">
        <v>104.37769573834433</v>
      </c>
      <c r="T10" s="536">
        <v>106.58881019387192</v>
      </c>
      <c r="U10" s="536">
        <v>105.48683220165088</v>
      </c>
      <c r="V10" s="536">
        <v>109.60322443961637</v>
      </c>
      <c r="W10" s="536">
        <v>115.87188557109113</v>
      </c>
      <c r="X10" s="536">
        <v>122.92246096241219</v>
      </c>
      <c r="Y10" s="536">
        <v>127.08884261798904</v>
      </c>
    </row>
    <row r="11" spans="1:25" x14ac:dyDescent="0.25">
      <c r="A11" s="198" t="s">
        <v>60</v>
      </c>
      <c r="B11" s="537">
        <v>3.2059714153912289E-2</v>
      </c>
      <c r="C11" s="537">
        <v>1.3073490656676512E-2</v>
      </c>
      <c r="D11" s="538">
        <v>3.9886134264076389E-2</v>
      </c>
      <c r="E11" s="537">
        <v>2.0674276299181171E-2</v>
      </c>
      <c r="F11" s="537">
        <v>3.1770124529829635E-2</v>
      </c>
      <c r="G11" s="537">
        <v>2.197913137614349E-2</v>
      </c>
      <c r="H11" s="538">
        <v>2.530412823445527E-2</v>
      </c>
      <c r="I11" s="537">
        <v>6.8962766686078147E-3</v>
      </c>
      <c r="J11" s="537">
        <v>1.5991906533697531E-2</v>
      </c>
      <c r="K11" s="537">
        <v>5.6186196740907857E-2</v>
      </c>
      <c r="L11" s="537">
        <v>7.2657920819377386E-2</v>
      </c>
      <c r="M11" s="537">
        <v>3.0555555166297932E-2</v>
      </c>
      <c r="O11" s="441">
        <v>100</v>
      </c>
      <c r="P11" s="441">
        <v>103.98861342640764</v>
      </c>
      <c r="Q11" s="441">
        <v>106.13850275235393</v>
      </c>
      <c r="R11" s="441">
        <v>109.51053620220588</v>
      </c>
      <c r="S11" s="441">
        <v>111.91748266446608</v>
      </c>
      <c r="T11" s="441">
        <v>114.74945699748515</v>
      </c>
      <c r="U11" s="441">
        <v>115.54080100051233</v>
      </c>
      <c r="V11" s="441">
        <v>117.38851869094107</v>
      </c>
      <c r="W11" s="441">
        <v>123.98413309723402</v>
      </c>
      <c r="X11" s="441">
        <v>132.99256242267199</v>
      </c>
      <c r="Y11" s="441">
        <v>137.05622400048526</v>
      </c>
    </row>
    <row r="12" spans="1:25" x14ac:dyDescent="0.25">
      <c r="A12" s="539" t="s">
        <v>151</v>
      </c>
      <c r="B12" s="537">
        <v>4.4211732863904007E-2</v>
      </c>
      <c r="C12" s="537">
        <v>1.3339038349247767E-2</v>
      </c>
      <c r="D12" s="538">
        <v>4.6809547390009199E-2</v>
      </c>
      <c r="E12" s="537">
        <v>1.7385454480288942E-2</v>
      </c>
      <c r="F12" s="537">
        <v>2.5615115242528352E-2</v>
      </c>
      <c r="G12" s="537">
        <v>2.4811963564858264E-2</v>
      </c>
      <c r="H12" s="538">
        <v>3.1475110986906474E-2</v>
      </c>
      <c r="I12" s="537">
        <v>1.9382723463485352E-2</v>
      </c>
      <c r="J12" s="537">
        <v>-0.13568321408929573</v>
      </c>
      <c r="K12" s="537">
        <v>4.2426612583211343E-2</v>
      </c>
      <c r="L12" s="537">
        <v>-9.1681554111078256E-4</v>
      </c>
      <c r="M12" s="537">
        <v>5.2364769890700602E-2</v>
      </c>
      <c r="O12" s="441">
        <v>100</v>
      </c>
      <c r="P12" s="441">
        <v>104.68095473900092</v>
      </c>
      <c r="Q12" s="441">
        <v>106.50088071256901</v>
      </c>
      <c r="R12" s="441">
        <v>109.22891304545223</v>
      </c>
      <c r="S12" s="441">
        <v>111.93909685616507</v>
      </c>
      <c r="T12" s="441">
        <v>115.46239235348693</v>
      </c>
      <c r="U12" s="441">
        <v>117.70036797490701</v>
      </c>
      <c r="V12" s="441">
        <v>101.73040374857881</v>
      </c>
      <c r="W12" s="441">
        <v>106.04648017635343</v>
      </c>
      <c r="X12" s="441">
        <v>105.94925511524765</v>
      </c>
      <c r="Y12" s="441">
        <v>111.49726347944873</v>
      </c>
    </row>
    <row r="13" spans="1:25" x14ac:dyDescent="0.25">
      <c r="A13" s="539" t="s">
        <v>152</v>
      </c>
      <c r="B13" s="537">
        <v>-2.2202748343289169E-2</v>
      </c>
      <c r="C13" s="537">
        <v>1.1807200130590889E-2</v>
      </c>
      <c r="D13" s="538">
        <v>6.6556100156749398E-3</v>
      </c>
      <c r="E13" s="537">
        <v>3.6537843462333353E-2</v>
      </c>
      <c r="F13" s="537">
        <v>6.0910126774198492E-2</v>
      </c>
      <c r="G13" s="537">
        <v>9.013683168296982E-3</v>
      </c>
      <c r="H13" s="538">
        <v>-4.882841969383489E-3</v>
      </c>
      <c r="I13" s="537">
        <v>-4.7389478847072009E-2</v>
      </c>
      <c r="J13" s="537">
        <v>0.72163201928898757</v>
      </c>
      <c r="K13" s="537">
        <v>8.832330809085609E-2</v>
      </c>
      <c r="L13" s="537">
        <v>0.23725336200708624</v>
      </c>
      <c r="M13" s="537">
        <v>-8.84225861592014E-3</v>
      </c>
      <c r="O13" s="441">
        <v>100</v>
      </c>
      <c r="P13" s="441">
        <v>100.6655610015675</v>
      </c>
      <c r="Q13" s="441">
        <v>104.34366351149073</v>
      </c>
      <c r="R13" s="441">
        <v>110.69924928405995</v>
      </c>
      <c r="S13" s="441">
        <v>111.69705724407478</v>
      </c>
      <c r="T13" s="441">
        <v>111.15165816510678</v>
      </c>
      <c r="U13" s="441">
        <v>105.88423901167448</v>
      </c>
      <c r="V13" s="441">
        <v>182.29369622054693</v>
      </c>
      <c r="W13" s="441">
        <v>198.39447851485522</v>
      </c>
      <c r="X13" s="441">
        <v>245.46423554614725</v>
      </c>
      <c r="Y13" s="441">
        <v>243.29377729448908</v>
      </c>
    </row>
    <row r="14" spans="1:25" x14ac:dyDescent="0.25">
      <c r="A14" s="1433" t="s">
        <v>214</v>
      </c>
      <c r="B14" s="537"/>
      <c r="C14" s="537"/>
      <c r="D14" s="538"/>
      <c r="E14" s="537"/>
      <c r="F14" s="537"/>
      <c r="G14" s="537"/>
      <c r="H14" s="538"/>
      <c r="I14" s="537"/>
      <c r="J14" s="537"/>
      <c r="K14" s="537">
        <v>0.10344319588447703</v>
      </c>
      <c r="L14" s="537">
        <v>0.57830645199774922</v>
      </c>
      <c r="M14" s="538">
        <v>1.0183984289257486E-2</v>
      </c>
      <c r="O14" s="441"/>
      <c r="P14" s="441"/>
      <c r="Q14" s="441"/>
      <c r="R14" s="441"/>
      <c r="S14" s="441"/>
      <c r="T14" s="441"/>
      <c r="U14" s="441"/>
      <c r="V14" s="441"/>
      <c r="W14" s="441"/>
      <c r="X14" s="441"/>
      <c r="Y14" s="441"/>
    </row>
    <row r="15" spans="1:25" x14ac:dyDescent="0.25">
      <c r="A15" s="198" t="s">
        <v>153</v>
      </c>
      <c r="B15" s="537">
        <v>-1.0260524506014002E-2</v>
      </c>
      <c r="C15" s="537">
        <v>-3.0266182303217648E-2</v>
      </c>
      <c r="D15" s="538">
        <v>-7.1640419575517034E-2</v>
      </c>
      <c r="E15" s="537">
        <v>-8.4643985058033833E-2</v>
      </c>
      <c r="F15" s="537">
        <v>-2.2212288695906413E-2</v>
      </c>
      <c r="G15" s="537">
        <v>-5.9651463525099979E-3</v>
      </c>
      <c r="H15" s="538">
        <v>8.5779145836599735E-3</v>
      </c>
      <c r="I15" s="537">
        <v>6.4602183679831615E-3</v>
      </c>
      <c r="J15" s="537">
        <v>7.66262529900823E-2</v>
      </c>
      <c r="K15" s="537">
        <v>1.4527174572300794E-2</v>
      </c>
      <c r="L15" s="537">
        <v>2.656193921675909E-2</v>
      </c>
      <c r="M15" s="537">
        <v>2.9544980914880004E-2</v>
      </c>
      <c r="O15" s="441">
        <v>100</v>
      </c>
      <c r="P15" s="441">
        <v>92.835958042448297</v>
      </c>
      <c r="Q15" s="441">
        <v>84.977952597055051</v>
      </c>
      <c r="R15" s="441">
        <v>83.090397781182219</v>
      </c>
      <c r="S15" s="441">
        <v>82.594751397929201</v>
      </c>
      <c r="T15" s="441">
        <v>83.303242120479268</v>
      </c>
      <c r="U15" s="441">
        <v>83.841399255338544</v>
      </c>
      <c r="V15" s="441">
        <v>90.265851525720606</v>
      </c>
      <c r="W15" s="441">
        <v>91.57715930875213</v>
      </c>
      <c r="X15" s="441">
        <v>94.009626247954671</v>
      </c>
      <c r="Y15" s="441">
        <v>96.78713886126549</v>
      </c>
    </row>
    <row r="16" spans="1:25" x14ac:dyDescent="0.25">
      <c r="A16" s="539" t="s">
        <v>154</v>
      </c>
      <c r="B16" s="537">
        <v>6.8067279198751329E-3</v>
      </c>
      <c r="C16" s="537">
        <v>-3.0690690262978881E-2</v>
      </c>
      <c r="D16" s="538">
        <v>-8.4635929273362942E-2</v>
      </c>
      <c r="E16" s="537">
        <v>-8.5830461011476289E-2</v>
      </c>
      <c r="F16" s="537">
        <v>-4.3992154645585813E-2</v>
      </c>
      <c r="G16" s="537">
        <v>-7.7688239535268488E-3</v>
      </c>
      <c r="H16" s="538">
        <v>-2.3396947278520042E-4</v>
      </c>
      <c r="I16" s="537">
        <v>-2.1391488394513214E-3</v>
      </c>
      <c r="J16" s="537">
        <v>1.7217696737488186E-3</v>
      </c>
      <c r="K16" s="537">
        <v>5.9042943367160206E-4</v>
      </c>
      <c r="L16" s="537">
        <v>1.7344881897463305E-2</v>
      </c>
      <c r="M16" s="537">
        <v>1.6960977011047706E-2</v>
      </c>
      <c r="O16" s="441">
        <v>100</v>
      </c>
      <c r="P16" s="441">
        <v>91.536407072663707</v>
      </c>
      <c r="Q16" s="441">
        <v>83.67979505428282</v>
      </c>
      <c r="R16" s="441">
        <v>79.998540569543877</v>
      </c>
      <c r="S16" s="441">
        <v>79.377045991320017</v>
      </c>
      <c r="T16" s="441">
        <v>79.35847418571818</v>
      </c>
      <c r="U16" s="441">
        <v>79.188714597763166</v>
      </c>
      <c r="V16" s="441">
        <v>79.325059325060749</v>
      </c>
      <c r="W16" s="441">
        <v>79.371895174914016</v>
      </c>
      <c r="X16" s="441">
        <v>80.748591322700733</v>
      </c>
      <c r="Y16" s="441">
        <v>82.118166323799542</v>
      </c>
    </row>
    <row r="17" spans="1:25" x14ac:dyDescent="0.25">
      <c r="A17" s="539" t="s">
        <v>155</v>
      </c>
      <c r="B17" s="537">
        <v>-3.9349057505437934E-2</v>
      </c>
      <c r="C17" s="537">
        <v>1.4774498541210601E-2</v>
      </c>
      <c r="D17" s="538">
        <v>-3.1265345050914273E-2</v>
      </c>
      <c r="E17" s="537">
        <v>2.0878441353220145E-2</v>
      </c>
      <c r="F17" s="537">
        <v>0.44601902453016096</v>
      </c>
      <c r="G17" s="537">
        <v>0.1426825154460325</v>
      </c>
      <c r="H17" s="538">
        <v>4.9722277667421322E-2</v>
      </c>
      <c r="I17" s="537">
        <v>0.12756140344214262</v>
      </c>
      <c r="J17" s="537">
        <v>7.5964945100576831E-2</v>
      </c>
      <c r="K17" s="537">
        <v>5.9804078758663781E-2</v>
      </c>
      <c r="L17" s="537">
        <v>4.7284054605620796E-2</v>
      </c>
      <c r="M17" s="537">
        <v>5.7218444120016088E-2</v>
      </c>
      <c r="O17" s="441">
        <v>100</v>
      </c>
      <c r="P17" s="441">
        <v>96.873465494908572</v>
      </c>
      <c r="Q17" s="441">
        <v>98.896032462927209</v>
      </c>
      <c r="R17" s="441">
        <v>143.00554439194514</v>
      </c>
      <c r="S17" s="441">
        <v>163.40993518851712</v>
      </c>
      <c r="T17" s="441">
        <v>171.53504935957591</v>
      </c>
      <c r="U17" s="441">
        <v>193.4163009954006</v>
      </c>
      <c r="V17" s="441">
        <v>208.10915968207286</v>
      </c>
      <c r="W17" s="441">
        <v>220.55493625809888</v>
      </c>
      <c r="X17" s="441">
        <v>230.98366790766605</v>
      </c>
      <c r="Y17" s="441">
        <v>244.20019400247719</v>
      </c>
    </row>
    <row r="18" spans="1:25" x14ac:dyDescent="0.25">
      <c r="A18" s="539" t="s">
        <v>156</v>
      </c>
      <c r="B18" s="537">
        <v>-0.10199687873127194</v>
      </c>
      <c r="C18" s="537">
        <v>-3.030483007334217E-2</v>
      </c>
      <c r="D18" s="538">
        <v>5.6719470132831074E-3</v>
      </c>
      <c r="E18" s="537">
        <v>-8.4200988214272243E-2</v>
      </c>
      <c r="F18" s="537">
        <v>6.8917516808234991E-2</v>
      </c>
      <c r="G18" s="537">
        <v>-1.0124009438249315E-2</v>
      </c>
      <c r="H18" s="538">
        <v>4.8869593011273915E-2</v>
      </c>
      <c r="I18" s="537">
        <v>3.4988318331554247E-2</v>
      </c>
      <c r="J18" s="537">
        <v>0.42054522759762003</v>
      </c>
      <c r="K18" s="537">
        <v>5.5810479253182388E-2</v>
      </c>
      <c r="L18" s="537">
        <v>5.30776964389299E-2</v>
      </c>
      <c r="M18" s="537">
        <v>6.4502339096748962E-2</v>
      </c>
      <c r="O18" s="441">
        <v>100</v>
      </c>
      <c r="P18" s="441">
        <v>100.5671947013283</v>
      </c>
      <c r="Q18" s="441">
        <v>92.09933752553934</v>
      </c>
      <c r="R18" s="441">
        <v>98.446595167483011</v>
      </c>
      <c r="S18" s="441">
        <v>97.449920908843907</v>
      </c>
      <c r="T18" s="441">
        <v>102.21225888263994</v>
      </c>
      <c r="U18" s="441">
        <v>105.78849393381299</v>
      </c>
      <c r="V18" s="441">
        <v>150.27734019241782</v>
      </c>
      <c r="W18" s="441">
        <v>158.66439056945021</v>
      </c>
      <c r="X18" s="441">
        <v>167.08593092776329</v>
      </c>
      <c r="Y18" s="441">
        <v>177.86336430276185</v>
      </c>
    </row>
    <row r="19" spans="1:25" x14ac:dyDescent="0.25">
      <c r="A19" s="198" t="s">
        <v>157</v>
      </c>
      <c r="B19" s="537">
        <v>1.2570847594294943E-2</v>
      </c>
      <c r="C19" s="537">
        <v>7.1265006418912424E-2</v>
      </c>
      <c r="D19" s="538">
        <v>0.11699720264079838</v>
      </c>
      <c r="E19" s="537">
        <v>-1.0726373715785886E-4</v>
      </c>
      <c r="F19" s="537">
        <v>1.4672712503313035E-2</v>
      </c>
      <c r="G19" s="537">
        <v>-3.3853829866975604E-2</v>
      </c>
      <c r="H19" s="538">
        <v>6.1623819648355393E-3</v>
      </c>
      <c r="I19" s="537">
        <v>7.9574345604687124E-2</v>
      </c>
      <c r="J19" s="537">
        <v>-7.3512116011702489E-3</v>
      </c>
      <c r="K19" s="537">
        <v>7.2334887997497654E-2</v>
      </c>
      <c r="L19" s="537">
        <v>7.9651842769085768E-2</v>
      </c>
      <c r="M19" s="537">
        <v>2.0793344182277185E-2</v>
      </c>
      <c r="O19" s="441">
        <v>100</v>
      </c>
      <c r="P19" s="441">
        <v>111.69972026407984</v>
      </c>
      <c r="Q19" s="441">
        <v>111.68773893464483</v>
      </c>
      <c r="R19" s="441">
        <v>113.32650101817795</v>
      </c>
      <c r="S19" s="441">
        <v>109.48996493328892</v>
      </c>
      <c r="T19" s="441">
        <v>110.16468391852429</v>
      </c>
      <c r="U19" s="441">
        <v>118.93096655008806</v>
      </c>
      <c r="V19" s="441">
        <v>118.05667984904666</v>
      </c>
      <c r="W19" s="441">
        <v>126.59629656328389</v>
      </c>
      <c r="X19" s="441">
        <v>136.67992487229114</v>
      </c>
      <c r="Y19" s="441">
        <v>139.52195759296848</v>
      </c>
    </row>
    <row r="20" spans="1:25" x14ac:dyDescent="0.25">
      <c r="A20" s="198" t="s">
        <v>94</v>
      </c>
      <c r="B20" s="537">
        <v>3.842163947837629E-2</v>
      </c>
      <c r="C20" s="537">
        <v>3.0145577341042618E-2</v>
      </c>
      <c r="D20" s="538">
        <v>5.1028823335534934E-2</v>
      </c>
      <c r="E20" s="537">
        <v>3.9098656441837631E-2</v>
      </c>
      <c r="F20" s="537">
        <v>2.1615305104346616E-2</v>
      </c>
      <c r="G20" s="537">
        <v>8.3491668244959127E-2</v>
      </c>
      <c r="H20" s="538">
        <v>3.1822633805750122E-2</v>
      </c>
      <c r="I20" s="537">
        <v>-0.17297995829101698</v>
      </c>
      <c r="J20" s="537">
        <v>0.14862146770144413</v>
      </c>
      <c r="K20" s="537">
        <v>0.12823820006263675</v>
      </c>
      <c r="L20" s="537">
        <v>5.9007143019329078E-2</v>
      </c>
      <c r="M20" s="537">
        <v>6.1318641466379775E-2</v>
      </c>
      <c r="O20" s="441">
        <v>100</v>
      </c>
      <c r="P20" s="441">
        <v>105.1028823335535</v>
      </c>
      <c r="Q20" s="441">
        <v>109.21226382095999</v>
      </c>
      <c r="R20" s="441">
        <v>111.57292022458644</v>
      </c>
      <c r="S20" s="441">
        <v>120.88832946509891</v>
      </c>
      <c r="T20" s="441">
        <v>124.73531450505563</v>
      </c>
      <c r="U20" s="441">
        <v>103.15860500455422</v>
      </c>
      <c r="V20" s="441">
        <v>118.4901882863646</v>
      </c>
      <c r="W20" s="441">
        <v>133.68515675729091</v>
      </c>
      <c r="X20" s="441">
        <v>141.5735359216298</v>
      </c>
      <c r="Y20" s="441">
        <v>150.25463281193586</v>
      </c>
    </row>
    <row r="21" spans="1:25" x14ac:dyDescent="0.25">
      <c r="A21" s="217" t="s">
        <v>158</v>
      </c>
      <c r="B21" s="537">
        <v>9.8098090475751132E-3</v>
      </c>
      <c r="C21" s="537">
        <v>6.3748325607063672E-2</v>
      </c>
      <c r="D21" s="538">
        <v>-3.5413324089664577E-2</v>
      </c>
      <c r="E21" s="537">
        <v>2.2938767643548186E-2</v>
      </c>
      <c r="F21" s="537">
        <v>6.8792999513882735E-2</v>
      </c>
      <c r="G21" s="537">
        <v>-7.2332454080530906E-2</v>
      </c>
      <c r="H21" s="538">
        <v>1.7425326040939826E-2</v>
      </c>
      <c r="I21" s="537">
        <v>-0.12237019893661971</v>
      </c>
      <c r="J21" s="537">
        <v>9.2739670823525966E-2</v>
      </c>
      <c r="K21" s="537">
        <v>0.14483803174465004</v>
      </c>
      <c r="L21" s="537">
        <v>2.6860686503103359E-2</v>
      </c>
      <c r="M21" s="537">
        <v>6.7418371637039565E-2</v>
      </c>
      <c r="O21" s="441">
        <v>100</v>
      </c>
      <c r="P21" s="441">
        <v>96.458667591033546</v>
      </c>
      <c r="Q21" s="441">
        <v>98.671310554110519</v>
      </c>
      <c r="R21" s="441">
        <v>105.45920597309362</v>
      </c>
      <c r="S21" s="441">
        <v>97.831082799675571</v>
      </c>
      <c r="T21" s="441">
        <v>99.535821314398092</v>
      </c>
      <c r="U21" s="441">
        <v>87.355603058835371</v>
      </c>
      <c r="V21" s="441">
        <v>95.456932931102358</v>
      </c>
      <c r="W21" s="441">
        <v>109.28272721322429</v>
      </c>
      <c r="X21" s="441">
        <v>112.21813628910287</v>
      </c>
      <c r="Y21" s="441">
        <v>119.78370030585756</v>
      </c>
    </row>
    <row r="22" spans="1:25" s="256" customFormat="1" x14ac:dyDescent="0.25">
      <c r="A22" s="218" t="s">
        <v>159</v>
      </c>
      <c r="B22" s="535">
        <v>-4.7138026466731819E-2</v>
      </c>
      <c r="C22" s="535">
        <v>-8.6333038587617539E-2</v>
      </c>
      <c r="D22" s="571">
        <v>5.0036875941820602E-2</v>
      </c>
      <c r="E22" s="535">
        <v>-1.2935761119083455E-2</v>
      </c>
      <c r="F22" s="535">
        <v>4.0565081986009943E-2</v>
      </c>
      <c r="G22" s="535">
        <v>7.6376053660511145E-2</v>
      </c>
      <c r="H22" s="571">
        <v>6.124972693559827E-2</v>
      </c>
      <c r="I22" s="535">
        <v>-6.9214693595966659E-2</v>
      </c>
      <c r="J22" s="535">
        <v>9.5084630151748506E-2</v>
      </c>
      <c r="K22" s="535">
        <v>5.3505124211637112E-2</v>
      </c>
      <c r="L22" s="535">
        <v>7.6315058344095243E-2</v>
      </c>
      <c r="M22" s="535">
        <v>-1.4482002473164557E-2</v>
      </c>
      <c r="O22" s="536">
        <v>100</v>
      </c>
      <c r="P22" s="536">
        <v>105.00368759418205</v>
      </c>
      <c r="Q22" s="536">
        <v>103.64538497484085</v>
      </c>
      <c r="R22" s="536">
        <v>107.84976851381684</v>
      </c>
      <c r="S22" s="536">
        <v>116.08690822110182</v>
      </c>
      <c r="T22" s="536">
        <v>123.19719965044217</v>
      </c>
      <c r="U22" s="536">
        <v>114.67014322475569</v>
      </c>
      <c r="V22" s="536">
        <v>125.57351138272962</v>
      </c>
      <c r="W22" s="536">
        <v>132.29233770695399</v>
      </c>
      <c r="X22" s="536">
        <v>142.38823517753693</v>
      </c>
      <c r="Y22" s="536">
        <v>140.32616840354629</v>
      </c>
    </row>
    <row r="23" spans="1:25" x14ac:dyDescent="0.25">
      <c r="A23" s="220" t="s">
        <v>160</v>
      </c>
      <c r="B23" s="537">
        <v>-0.1084588025594011</v>
      </c>
      <c r="C23" s="537">
        <v>-0.16346824545797045</v>
      </c>
      <c r="D23" s="538">
        <v>4.4108676840857841E-2</v>
      </c>
      <c r="E23" s="537">
        <v>-3.8870383624779681E-2</v>
      </c>
      <c r="F23" s="537">
        <v>7.8070515850517275E-2</v>
      </c>
      <c r="G23" s="537">
        <v>0.11183558244025771</v>
      </c>
      <c r="H23" s="538">
        <v>0.10123537737060828</v>
      </c>
      <c r="I23" s="537">
        <v>-0.10348596947533351</v>
      </c>
      <c r="J23" s="537">
        <v>0.14108065756967592</v>
      </c>
      <c r="K23" s="537">
        <v>0.10147427326807978</v>
      </c>
      <c r="L23" s="537">
        <v>0.12072917569806263</v>
      </c>
      <c r="M23" s="537">
        <v>-2.2774258141709081E-2</v>
      </c>
      <c r="O23" s="441">
        <v>100</v>
      </c>
      <c r="P23" s="441">
        <v>104.41086768408579</v>
      </c>
      <c r="Q23" s="441">
        <v>100.35237720260926</v>
      </c>
      <c r="R23" s="441">
        <v>108.18693905764266</v>
      </c>
      <c r="S23" s="441">
        <v>120.28608839958279</v>
      </c>
      <c r="T23" s="441">
        <v>132.46329595114889</v>
      </c>
      <c r="U23" s="441">
        <v>118.75520334974622</v>
      </c>
      <c r="V23" s="441">
        <v>135.509265528149</v>
      </c>
      <c r="W23" s="441">
        <v>149.25996976870917</v>
      </c>
      <c r="X23" s="441">
        <v>167.28000288360317</v>
      </c>
      <c r="Y23" s="441">
        <v>163.47032491598617</v>
      </c>
    </row>
    <row r="24" spans="1:25" s="256" customFormat="1" x14ac:dyDescent="0.25">
      <c r="A24" s="206" t="s">
        <v>161</v>
      </c>
      <c r="B24" s="535">
        <v>7.1296337578100166E-2</v>
      </c>
      <c r="C24" s="535">
        <v>-0.11999983750297094</v>
      </c>
      <c r="D24" s="571">
        <v>-0.11360345470263999</v>
      </c>
      <c r="E24" s="535">
        <v>-6.1972684243588594E-3</v>
      </c>
      <c r="F24" s="535">
        <v>8.1945459140242871E-2</v>
      </c>
      <c r="G24" s="535">
        <v>6.4661624339898749E-2</v>
      </c>
      <c r="H24" s="571">
        <v>0.14992069927620988</v>
      </c>
      <c r="I24" s="535">
        <v>-0.13491922318818472</v>
      </c>
      <c r="J24" s="535">
        <v>5.1489606204191851E-2</v>
      </c>
      <c r="K24" s="535">
        <v>9.7144813949477493E-2</v>
      </c>
      <c r="L24" s="535">
        <v>8.9200835129295664E-2</v>
      </c>
      <c r="M24" s="535">
        <v>0.10408821312825678</v>
      </c>
      <c r="O24" s="536">
        <v>100</v>
      </c>
      <c r="P24" s="536">
        <v>88.639654529736006</v>
      </c>
      <c r="Q24" s="536">
        <v>88.09033079757279</v>
      </c>
      <c r="R24" s="536">
        <v>95.308933400595762</v>
      </c>
      <c r="S24" s="536">
        <v>101.47176384838151</v>
      </c>
      <c r="T24" s="536">
        <v>116.6844816413213</v>
      </c>
      <c r="U24" s="536">
        <v>100.94150202015823</v>
      </c>
      <c r="V24" s="536">
        <v>106.13894020883581</v>
      </c>
      <c r="W24" s="536">
        <v>116.44978780821788</v>
      </c>
      <c r="X24" s="536">
        <v>126.83720613134018</v>
      </c>
      <c r="Y24" s="536">
        <v>140.03946427573175</v>
      </c>
    </row>
    <row r="25" spans="1:25" x14ac:dyDescent="0.25">
      <c r="A25" s="219" t="s">
        <v>109</v>
      </c>
      <c r="B25" s="537">
        <v>7.4221013561174276E-2</v>
      </c>
      <c r="C25" s="537">
        <v>-0.13604453808512817</v>
      </c>
      <c r="D25" s="538">
        <v>-0.13543067053756752</v>
      </c>
      <c r="E25" s="537">
        <v>-2.9883660894618469E-3</v>
      </c>
      <c r="F25" s="537">
        <v>9.3461776393825025E-2</v>
      </c>
      <c r="G25" s="537">
        <v>7.9559461213338567E-2</v>
      </c>
      <c r="H25" s="538">
        <v>0.15415134805504671</v>
      </c>
      <c r="I25" s="537">
        <v>-0.15402553406776132</v>
      </c>
      <c r="J25" s="537">
        <v>5.8633539162999071E-2</v>
      </c>
      <c r="K25" s="537">
        <v>0.10384971010213051</v>
      </c>
      <c r="L25" s="537">
        <v>9.8961411621814488E-2</v>
      </c>
      <c r="M25" s="537">
        <v>0.10828951477738102</v>
      </c>
      <c r="O25" s="441">
        <v>100</v>
      </c>
      <c r="P25" s="441">
        <v>86.456932946243242</v>
      </c>
      <c r="Q25" s="441">
        <v>86.198567979627811</v>
      </c>
      <c r="R25" s="441">
        <v>94.254839265607714</v>
      </c>
      <c r="S25" s="441">
        <v>101.75370349432929</v>
      </c>
      <c r="T25" s="441">
        <v>117.43917405757367</v>
      </c>
      <c r="U25" s="441">
        <v>99.350542552879105</v>
      </c>
      <c r="V25" s="441">
        <v>105.17581648051855</v>
      </c>
      <c r="W25" s="441">
        <v>116.09829453177528</v>
      </c>
      <c r="X25" s="441">
        <v>127.58754564552495</v>
      </c>
      <c r="Y25" s="441">
        <v>141.40393905511581</v>
      </c>
    </row>
    <row r="26" spans="1:25" x14ac:dyDescent="0.25">
      <c r="A26" s="219" t="s">
        <v>162</v>
      </c>
      <c r="B26" s="537">
        <v>5.1701829100559982E-2</v>
      </c>
      <c r="C26" s="537">
        <v>-1.8972761062651444E-2</v>
      </c>
      <c r="D26" s="538">
        <v>-0.10576194651320536</v>
      </c>
      <c r="E26" s="537">
        <v>3.228722485808988E-2</v>
      </c>
      <c r="F26" s="537">
        <v>-2.6323487785172683E-2</v>
      </c>
      <c r="G26" s="537">
        <v>6.9196468882840589E-2</v>
      </c>
      <c r="H26" s="538">
        <v>0.17306178333560251</v>
      </c>
      <c r="I26" s="537">
        <v>4.5290352565754421E-3</v>
      </c>
      <c r="J26" s="537">
        <v>-5.0297272804622484E-3</v>
      </c>
      <c r="K26" s="537">
        <v>3.9990266304731792E-2</v>
      </c>
      <c r="L26" s="537">
        <v>7.1909762705788971E-2</v>
      </c>
      <c r="M26" s="537">
        <v>7.2785801802556449E-2</v>
      </c>
      <c r="O26" s="441">
        <v>100</v>
      </c>
      <c r="P26" s="441">
        <v>89.423805348679466</v>
      </c>
      <c r="Q26" s="441">
        <v>92.31105185963834</v>
      </c>
      <c r="R26" s="441">
        <v>89.881103013574702</v>
      </c>
      <c r="S26" s="441">
        <v>96.10055796140891</v>
      </c>
      <c r="T26" s="441">
        <v>112.73189190175677</v>
      </c>
      <c r="U26" s="441">
        <v>113.24245861472028</v>
      </c>
      <c r="V26" s="441">
        <v>112.6728799313192</v>
      </c>
      <c r="W26" s="441">
        <v>117.17869840509373</v>
      </c>
      <c r="X26" s="441">
        <v>125.60499080157723</v>
      </c>
      <c r="Y26" s="441">
        <v>134.74725076747276</v>
      </c>
    </row>
    <row r="27" spans="1:25" x14ac:dyDescent="0.25">
      <c r="A27" s="219" t="s">
        <v>163</v>
      </c>
      <c r="B27" s="537">
        <v>5.5620081213102468E-2</v>
      </c>
      <c r="C27" s="537">
        <v>-1.6208389957660385E-2</v>
      </c>
      <c r="D27" s="538">
        <v>0.2313348152490966</v>
      </c>
      <c r="E27" s="537">
        <v>-9.6625551831034384E-2</v>
      </c>
      <c r="F27" s="537">
        <v>0.10978434834101081</v>
      </c>
      <c r="G27" s="537">
        <v>-0.12663794322333888</v>
      </c>
      <c r="H27" s="538">
        <v>4.7421862643092672E-2</v>
      </c>
      <c r="I27" s="537">
        <v>-8.951461207673872E-2</v>
      </c>
      <c r="J27" s="537">
        <v>6.2845693888309961E-2</v>
      </c>
      <c r="K27" s="537">
        <v>0.10919998871391101</v>
      </c>
      <c r="L27" s="537">
        <v>-2.7462066128375984E-2</v>
      </c>
      <c r="M27" s="537">
        <v>9.661904303482638E-2</v>
      </c>
      <c r="O27" s="441">
        <v>100</v>
      </c>
      <c r="P27" s="441">
        <v>123.13348152490966</v>
      </c>
      <c r="Q27" s="441">
        <v>111.23564092368878</v>
      </c>
      <c r="R27" s="441">
        <v>123.44757327479063</v>
      </c>
      <c r="S27" s="441">
        <v>107.81442649935873</v>
      </c>
      <c r="T27" s="441">
        <v>112.92718742375513</v>
      </c>
      <c r="U27" s="441">
        <v>102.81855404860052</v>
      </c>
      <c r="V27" s="441">
        <v>109.28025742237752</v>
      </c>
      <c r="W27" s="441">
        <v>121.21366029955443</v>
      </c>
      <c r="X27" s="441">
        <v>117.88488274474557</v>
      </c>
      <c r="Y27" s="441">
        <v>129.27480730381561</v>
      </c>
    </row>
    <row r="28" spans="1:25" s="256" customFormat="1" x14ac:dyDescent="0.25">
      <c r="A28" s="220" t="s">
        <v>164</v>
      </c>
      <c r="B28" s="535">
        <v>2.0093810698770476E-2</v>
      </c>
      <c r="C28" s="535">
        <v>-1.0446335672269158E-2</v>
      </c>
      <c r="D28" s="571">
        <v>1.0965380146212178E-2</v>
      </c>
      <c r="E28" s="535">
        <v>-9.1164086091829133E-2</v>
      </c>
      <c r="F28" s="535">
        <v>1.261922051204234E-2</v>
      </c>
      <c r="G28" s="535">
        <v>0.10004427916923975</v>
      </c>
      <c r="H28" s="571">
        <v>7.8581145895378235E-2</v>
      </c>
      <c r="I28" s="535">
        <v>-5.8139303006350951E-2</v>
      </c>
      <c r="J28" s="535">
        <v>4.5393813934161642E-2</v>
      </c>
      <c r="K28" s="535">
        <v>4.3364536440582357E-2</v>
      </c>
      <c r="L28" s="535">
        <v>5.0629403519433458E-2</v>
      </c>
      <c r="M28" s="535">
        <v>5.4049647101771958E-2</v>
      </c>
      <c r="O28" s="536">
        <v>100</v>
      </c>
      <c r="P28" s="536">
        <v>101.09653801462122</v>
      </c>
      <c r="Q28" s="536">
        <v>91.880164519470412</v>
      </c>
      <c r="R28" s="536">
        <v>93.039620576224337</v>
      </c>
      <c r="S28" s="536">
        <v>102.34770235095226</v>
      </c>
      <c r="T28" s="536">
        <v>110.39030208144919</v>
      </c>
      <c r="U28" s="536">
        <v>103.97228685977321</v>
      </c>
      <c r="V28" s="536">
        <v>108.69198550379502</v>
      </c>
      <c r="W28" s="536">
        <v>113.40536306997359</v>
      </c>
      <c r="X28" s="536">
        <v>119.14700895811114</v>
      </c>
      <c r="Y28" s="536">
        <v>125.58686274552872</v>
      </c>
    </row>
    <row r="29" spans="1:25" x14ac:dyDescent="0.25">
      <c r="A29" s="219" t="s">
        <v>124</v>
      </c>
      <c r="B29" s="537">
        <v>3.7340110945583538E-2</v>
      </c>
      <c r="C29" s="537">
        <v>9.6840065216518667E-2</v>
      </c>
      <c r="D29" s="538">
        <v>-5.6280979042340973E-2</v>
      </c>
      <c r="E29" s="537">
        <v>-0.10625451807642305</v>
      </c>
      <c r="F29" s="537">
        <v>-5.218555251828938E-2</v>
      </c>
      <c r="G29" s="537">
        <v>9.8754117761566507E-2</v>
      </c>
      <c r="H29" s="538">
        <v>9.282638089671913E-2</v>
      </c>
      <c r="I29" s="537">
        <v>8.6848708388305162E-2</v>
      </c>
      <c r="J29" s="537">
        <v>2.6322607990683533E-2</v>
      </c>
      <c r="K29" s="537">
        <v>-7.9399029060101545E-2</v>
      </c>
      <c r="L29" s="537">
        <v>3.5649384845705567E-2</v>
      </c>
      <c r="M29" s="537">
        <v>0.11935582265365108</v>
      </c>
      <c r="O29" s="441">
        <v>100</v>
      </c>
      <c r="P29" s="441">
        <v>94.371902095765904</v>
      </c>
      <c r="Q29" s="441">
        <v>84.34446111862492</v>
      </c>
      <c r="R29" s="441">
        <v>79.942898813292103</v>
      </c>
      <c r="S29" s="441">
        <v>87.837589256900941</v>
      </c>
      <c r="T29" s="441">
        <v>95.991234774311593</v>
      </c>
      <c r="U29" s="441">
        <v>104.32794953105912</v>
      </c>
      <c r="V29" s="441">
        <v>107.074133249037</v>
      </c>
      <c r="W29" s="441">
        <v>98.572551031611525</v>
      </c>
      <c r="X29" s="441">
        <v>102.0866018385604</v>
      </c>
      <c r="Y29" s="441">
        <v>114.2712321829175</v>
      </c>
    </row>
    <row r="30" spans="1:25" x14ac:dyDescent="0.25">
      <c r="A30" s="219" t="s">
        <v>165</v>
      </c>
      <c r="B30" s="537">
        <v>9.9874506728068191E-3</v>
      </c>
      <c r="C30" s="537">
        <v>1.00893908642401E-2</v>
      </c>
      <c r="D30" s="538">
        <v>-4.1185104403435369E-2</v>
      </c>
      <c r="E30" s="537">
        <v>-6.5759837667117904E-2</v>
      </c>
      <c r="F30" s="537">
        <v>3.6253168642661482E-3</v>
      </c>
      <c r="G30" s="537">
        <v>0.1343342915427328</v>
      </c>
      <c r="H30" s="538">
        <v>0.12408186238888796</v>
      </c>
      <c r="I30" s="537">
        <v>-4.6758714802978774E-2</v>
      </c>
      <c r="J30" s="537">
        <v>7.7767935577160774E-2</v>
      </c>
      <c r="K30" s="537">
        <v>6.984782195822925E-2</v>
      </c>
      <c r="L30" s="537">
        <v>8.154026977736506E-2</v>
      </c>
      <c r="M30" s="537">
        <v>6.7945627360409544E-2</v>
      </c>
      <c r="O30" s="441">
        <v>100</v>
      </c>
      <c r="P30" s="441">
        <v>95.881489559656458</v>
      </c>
      <c r="Q30" s="441">
        <v>89.576338370931992</v>
      </c>
      <c r="R30" s="441">
        <v>89.901080981067338</v>
      </c>
      <c r="S30" s="441">
        <v>101.97787900358487</v>
      </c>
      <c r="T30" s="441">
        <v>114.63148415281836</v>
      </c>
      <c r="U30" s="441">
        <v>109.27146327787455</v>
      </c>
      <c r="V30" s="441">
        <v>117.76927939449038</v>
      </c>
      <c r="W30" s="441">
        <v>125.99520705378571</v>
      </c>
      <c r="X30" s="441">
        <v>136.26889022760636</v>
      </c>
      <c r="Y30" s="441">
        <v>145.52776546382785</v>
      </c>
    </row>
    <row r="31" spans="1:25" x14ac:dyDescent="0.25">
      <c r="A31" s="221" t="s">
        <v>166</v>
      </c>
      <c r="B31" s="537">
        <v>2.2893769356798988E-2</v>
      </c>
      <c r="C31" s="537">
        <v>-0.13478683532814606</v>
      </c>
      <c r="D31" s="538">
        <v>0.18637291117490373</v>
      </c>
      <c r="E31" s="537">
        <v>-0.11866139373131768</v>
      </c>
      <c r="F31" s="537">
        <v>8.3902271289931551E-2</v>
      </c>
      <c r="G31" s="537">
        <v>4.7517513942907375E-2</v>
      </c>
      <c r="H31" s="538">
        <v>-1.4138693586490891E-2</v>
      </c>
      <c r="I31" s="537">
        <v>-0.20564363878842384</v>
      </c>
      <c r="J31" s="537">
        <v>-6.1388773587802703E-3</v>
      </c>
      <c r="K31" s="537">
        <v>0.12803982225715727</v>
      </c>
      <c r="L31" s="537">
        <v>-7.2197032739723666E-3</v>
      </c>
      <c r="M31" s="537">
        <v>-4.9766431608384898E-2</v>
      </c>
      <c r="O31" s="441">
        <v>100</v>
      </c>
      <c r="P31" s="441">
        <v>118.63729111749038</v>
      </c>
      <c r="Q31" s="441">
        <v>104.5596248049809</v>
      </c>
      <c r="R31" s="441">
        <v>113.33241481134186</v>
      </c>
      <c r="S31" s="441">
        <v>118.71768941232317</v>
      </c>
      <c r="T31" s="441">
        <v>117.03917637842613</v>
      </c>
      <c r="U31" s="441">
        <v>92.970814267166446</v>
      </c>
      <c r="V31" s="441">
        <v>92.400077840434378</v>
      </c>
      <c r="W31" s="441">
        <v>104.23096738367109</v>
      </c>
      <c r="X31" s="441">
        <v>103.47845072720189</v>
      </c>
      <c r="Y31" s="441">
        <v>98.328697486144975</v>
      </c>
    </row>
    <row r="32" spans="1:25" x14ac:dyDescent="0.25">
      <c r="A32" s="206" t="s">
        <v>167</v>
      </c>
      <c r="B32" s="537">
        <v>4.3759485475203697E-2</v>
      </c>
      <c r="C32" s="537">
        <v>-1.6677759248104551E-2</v>
      </c>
      <c r="D32" s="538">
        <v>-2.4719908324388196E-2</v>
      </c>
      <c r="E32" s="537">
        <v>-2.8310512334716043E-3</v>
      </c>
      <c r="F32" s="537">
        <v>3.162978991317833E-2</v>
      </c>
      <c r="G32" s="537">
        <v>1.8089847012412674E-2</v>
      </c>
      <c r="H32" s="538">
        <v>4.8090355425971287E-2</v>
      </c>
      <c r="I32" s="537">
        <v>-3.6106356543328055E-2</v>
      </c>
      <c r="J32" s="537">
        <v>3.4339234360596604E-2</v>
      </c>
      <c r="K32" s="537">
        <v>6.7741237841637991E-2</v>
      </c>
      <c r="L32" s="537">
        <v>6.5910298626774999E-2</v>
      </c>
      <c r="M32" s="537">
        <v>5.9414363236885315E-2</v>
      </c>
      <c r="O32" s="441">
        <v>100</v>
      </c>
      <c r="P32" s="441">
        <v>97.52800916756118</v>
      </c>
      <c r="Q32" s="441">
        <v>97.251902376909328</v>
      </c>
      <c r="R32" s="441">
        <v>100.32795961774789</v>
      </c>
      <c r="S32" s="441">
        <v>102.14287705830047</v>
      </c>
      <c r="T32" s="441">
        <v>107.05496432026543</v>
      </c>
      <c r="U32" s="441">
        <v>103.18959960878466</v>
      </c>
      <c r="V32" s="441">
        <v>106.73305145332685</v>
      </c>
      <c r="W32" s="441">
        <v>113.96328047739046</v>
      </c>
      <c r="X32" s="441">
        <v>121.47463432614218</v>
      </c>
      <c r="Y32" s="441">
        <v>128.6919723740634</v>
      </c>
    </row>
    <row r="33" spans="1:25" x14ac:dyDescent="0.25">
      <c r="A33" s="220" t="s">
        <v>168</v>
      </c>
      <c r="B33" s="537">
        <v>1.9331658835196164E-2</v>
      </c>
      <c r="C33" s="537">
        <v>4.9359803653712397E-3</v>
      </c>
      <c r="D33" s="538">
        <v>1.2110269856057121E-2</v>
      </c>
      <c r="E33" s="537">
        <v>-1.4015146206198148E-2</v>
      </c>
      <c r="F33" s="537">
        <v>1.9284815538576083E-2</v>
      </c>
      <c r="G33" s="537">
        <v>2.3757726564271664E-2</v>
      </c>
      <c r="H33" s="538">
        <v>2.8041571116492081E-2</v>
      </c>
      <c r="I33" s="537">
        <v>-1.6204006257421799E-2</v>
      </c>
      <c r="J33" s="537">
        <v>3.977124167962387E-2</v>
      </c>
      <c r="K33" s="537">
        <v>5.5560711385095107E-2</v>
      </c>
      <c r="L33" s="537">
        <v>5.9655044391419887E-2</v>
      </c>
      <c r="M33" s="537">
        <v>3.6227387232497854E-2</v>
      </c>
      <c r="O33" s="441">
        <v>100</v>
      </c>
      <c r="P33" s="441">
        <v>101.21102698560571</v>
      </c>
      <c r="Q33" s="441">
        <v>99.792539644722979</v>
      </c>
      <c r="R33" s="441">
        <v>101.7170203638975</v>
      </c>
      <c r="S33" s="441">
        <v>104.13358552063544</v>
      </c>
      <c r="T33" s="441">
        <v>107.05365486462765</v>
      </c>
      <c r="U33" s="441">
        <v>105.31895677132134</v>
      </c>
      <c r="V33" s="441">
        <v>109.50762245451942</v>
      </c>
      <c r="W33" s="441">
        <v>115.59194386018294</v>
      </c>
      <c r="X33" s="441">
        <v>122.48758640245266</v>
      </c>
      <c r="Y33" s="441">
        <v>126.92499162622836</v>
      </c>
    </row>
    <row r="34" spans="1:25" s="256" customFormat="1" x14ac:dyDescent="0.25">
      <c r="A34" s="222" t="s">
        <v>169</v>
      </c>
      <c r="D34" s="1660"/>
      <c r="H34" s="1660"/>
    </row>
    <row r="35" spans="1:25" x14ac:dyDescent="0.25">
      <c r="A35" s="223" t="s">
        <v>170</v>
      </c>
      <c r="B35" s="537">
        <v>3.5723544100426663E-2</v>
      </c>
      <c r="C35" s="537">
        <v>3.3882980324881906E-3</v>
      </c>
      <c r="D35" s="538">
        <v>5.5815417090781638E-2</v>
      </c>
      <c r="E35" s="537">
        <v>1.2107876633322023E-2</v>
      </c>
      <c r="F35" s="537">
        <v>6.1723377382914002E-3</v>
      </c>
      <c r="G35" s="537">
        <v>4.1535873145984947E-2</v>
      </c>
      <c r="H35" s="538">
        <v>1.9322774169733492E-2</v>
      </c>
      <c r="I35" s="537">
        <v>-3.0759574749029239E-2</v>
      </c>
      <c r="J35" s="537">
        <v>4.7346018970173098E-2</v>
      </c>
      <c r="K35" s="537">
        <v>-7.3711729039849239E-4</v>
      </c>
      <c r="L35" s="537">
        <v>2.0955674157368875E-2</v>
      </c>
      <c r="M35" s="537">
        <v>-3.1361616541604187E-3</v>
      </c>
      <c r="O35" s="441">
        <v>100</v>
      </c>
      <c r="P35" s="441">
        <v>105.58154170907817</v>
      </c>
      <c r="Q35" s="441">
        <v>106.85990999084763</v>
      </c>
      <c r="R35" s="441">
        <v>107.51948544599456</v>
      </c>
      <c r="S35" s="441">
        <v>111.98540115420097</v>
      </c>
      <c r="T35" s="441">
        <v>114.14926977101061</v>
      </c>
      <c r="U35" s="441">
        <v>110.63808677494211</v>
      </c>
      <c r="V35" s="441">
        <v>115.87635973021217</v>
      </c>
      <c r="W35" s="441">
        <v>115.7909452619066</v>
      </c>
      <c r="X35" s="441">
        <v>118.21742258118886</v>
      </c>
      <c r="Y35" s="441">
        <v>117.84667363363606</v>
      </c>
    </row>
    <row r="36" spans="1:25" x14ac:dyDescent="0.25">
      <c r="A36" s="219" t="s">
        <v>171</v>
      </c>
      <c r="B36" s="537">
        <v>-6.7815532199136608E-2</v>
      </c>
      <c r="C36" s="537">
        <v>-0.12025683478793348</v>
      </c>
      <c r="D36" s="538">
        <v>-5.4391700696776457E-4</v>
      </c>
      <c r="E36" s="537">
        <v>-6.6107005961449472E-2</v>
      </c>
      <c r="F36" s="537">
        <v>0.11334433727124993</v>
      </c>
      <c r="G36" s="537">
        <v>-7.3691511791850517E-2</v>
      </c>
      <c r="H36" s="538">
        <v>0.16361395314213056</v>
      </c>
      <c r="I36" s="537">
        <v>2.4678756386001144E-2</v>
      </c>
      <c r="J36" s="537">
        <v>-5.8986078695355548E-4</v>
      </c>
      <c r="K36" s="537">
        <v>0.15110439386770391</v>
      </c>
      <c r="L36" s="537">
        <v>-9.7916327420026095E-2</v>
      </c>
      <c r="M36" s="537">
        <v>0.16993953642877502</v>
      </c>
      <c r="O36" s="441">
        <v>100</v>
      </c>
      <c r="P36" s="441">
        <v>99.945608299303217</v>
      </c>
      <c r="Q36" s="441">
        <v>93.338503375640485</v>
      </c>
      <c r="R36" s="441">
        <v>103.91789418264278</v>
      </c>
      <c r="S36" s="441">
        <v>96.260027458098293</v>
      </c>
      <c r="T36" s="441">
        <v>112.00951108008779</v>
      </c>
      <c r="U36" s="441">
        <v>114.77376651694837</v>
      </c>
      <c r="V36" s="441">
        <v>114.70606597270906</v>
      </c>
      <c r="W36" s="441">
        <v>132.03865654446412</v>
      </c>
      <c r="X36" s="441">
        <v>119.109916218156</v>
      </c>
      <c r="Y36" s="441">
        <v>139.35140016433965</v>
      </c>
    </row>
    <row r="37" spans="1:25" x14ac:dyDescent="0.25">
      <c r="A37" s="219" t="s">
        <v>172</v>
      </c>
      <c r="D37" s="1647"/>
      <c r="H37" s="1647"/>
    </row>
    <row r="38" spans="1:25" x14ac:dyDescent="0.25">
      <c r="A38" s="206" t="s">
        <v>173</v>
      </c>
      <c r="B38" s="537">
        <v>4.327818096187741E-2</v>
      </c>
      <c r="C38" s="537">
        <v>-1.5484626005047963E-2</v>
      </c>
      <c r="D38" s="538">
        <v>-1.9882244956834993E-2</v>
      </c>
      <c r="E38" s="537">
        <v>-1.8642527616554716E-3</v>
      </c>
      <c r="F38" s="537">
        <v>2.9959204601429867E-2</v>
      </c>
      <c r="G38" s="537">
        <v>1.9592903550693874E-2</v>
      </c>
      <c r="H38" s="538">
        <v>4.617352129916874E-2</v>
      </c>
      <c r="I38" s="537">
        <v>-3.5768235922678526E-2</v>
      </c>
      <c r="J38" s="537">
        <v>3.5166031997863278E-2</v>
      </c>
      <c r="K38" s="537">
        <v>6.333708102349167E-2</v>
      </c>
      <c r="L38" s="537">
        <v>6.3193279922316492E-2</v>
      </c>
      <c r="M38" s="537">
        <v>5.5784051869092632E-2</v>
      </c>
      <c r="O38" s="441">
        <v>100</v>
      </c>
      <c r="P38" s="441">
        <v>98.011775504316503</v>
      </c>
      <c r="Q38" s="441">
        <v>97.829056781157831</v>
      </c>
      <c r="R38" s="441">
        <v>100.75993750922945</v>
      </c>
      <c r="S38" s="441">
        <v>102.73411724662172</v>
      </c>
      <c r="T38" s="441">
        <v>107.47771319745991</v>
      </c>
      <c r="U38" s="441">
        <v>103.63342499538318</v>
      </c>
      <c r="V38" s="441">
        <v>107.27780133481899</v>
      </c>
      <c r="W38" s="441">
        <v>114.07246412998447</v>
      </c>
      <c r="X38" s="441">
        <v>121.28107728717899</v>
      </c>
      <c r="Y38" s="441">
        <v>128.04662719330642</v>
      </c>
    </row>
    <row r="39" spans="1:25" x14ac:dyDescent="0.25">
      <c r="A39" s="220" t="s">
        <v>174</v>
      </c>
      <c r="B39" s="537">
        <v>1.2181394375073262E-2</v>
      </c>
      <c r="C39" s="537">
        <v>-4.5240303829715556E-3</v>
      </c>
      <c r="D39" s="538">
        <v>1.1271485602935893E-2</v>
      </c>
      <c r="E39" s="537">
        <v>-1.7398065373841587E-2</v>
      </c>
      <c r="F39" s="537">
        <v>2.5090374321438569E-2</v>
      </c>
      <c r="G39" s="537">
        <v>1.7225111639246782E-2</v>
      </c>
      <c r="H39" s="538">
        <v>3.6007302543892061E-2</v>
      </c>
      <c r="I39" s="537">
        <v>-1.3539212292867475E-2</v>
      </c>
      <c r="J39" s="537">
        <v>3.7038526779353154E-2</v>
      </c>
      <c r="K39" s="537">
        <v>6.179493162847316E-2</v>
      </c>
      <c r="L39" s="537">
        <v>4.8508723412421517E-2</v>
      </c>
      <c r="M39" s="537">
        <v>4.4365053451939529E-2</v>
      </c>
      <c r="O39" s="441">
        <v>100</v>
      </c>
      <c r="P39" s="441">
        <v>101.12714856029359</v>
      </c>
      <c r="Q39" s="441">
        <v>99.367731818571414</v>
      </c>
      <c r="R39" s="441">
        <v>101.8609054053717</v>
      </c>
      <c r="S39" s="441">
        <v>103.61547087265397</v>
      </c>
      <c r="T39" s="441">
        <v>107.34638448059346</v>
      </c>
      <c r="U39" s="441">
        <v>105.89299899223893</v>
      </c>
      <c r="V39" s="441">
        <v>109.81511967115898</v>
      </c>
      <c r="W39" s="441">
        <v>116.60113748301085</v>
      </c>
      <c r="X39" s="441">
        <v>122.25730981074796</v>
      </c>
      <c r="Y39" s="441">
        <v>127.68126189539213</v>
      </c>
    </row>
    <row r="40" spans="1:25" x14ac:dyDescent="0.25">
      <c r="A40" s="224" t="s">
        <v>175</v>
      </c>
      <c r="D40" s="1647"/>
      <c r="H40" s="1647"/>
    </row>
    <row r="41" spans="1:25" s="256" customFormat="1" ht="17.25" x14ac:dyDescent="0.25">
      <c r="A41" s="225" t="s">
        <v>195</v>
      </c>
      <c r="B41" s="535">
        <v>2.8125405193520026E-2</v>
      </c>
      <c r="C41" s="535">
        <v>1.5487327252972749E-2</v>
      </c>
      <c r="D41" s="571">
        <v>9.772989267983645E-3</v>
      </c>
      <c r="E41" s="535">
        <v>1.2019645091039699E-2</v>
      </c>
      <c r="F41" s="535">
        <v>1.6830408057599167E-2</v>
      </c>
      <c r="G41" s="535">
        <v>4.1016673117066915E-4</v>
      </c>
      <c r="H41" s="571">
        <v>3.2393793325280473E-3</v>
      </c>
      <c r="I41" s="535">
        <v>1.6355650305398095E-2</v>
      </c>
      <c r="J41" s="535">
        <v>9.2020783364337166E-3</v>
      </c>
      <c r="K41" s="535">
        <v>1.4718325593970905E-2</v>
      </c>
      <c r="L41" s="535">
        <v>6.8295930561836915E-3</v>
      </c>
      <c r="M41" s="535">
        <v>2.4993682998469824E-2</v>
      </c>
      <c r="O41" s="536">
        <v>100</v>
      </c>
      <c r="P41" s="536">
        <v>100.97729892679837</v>
      </c>
      <c r="Q41" s="536">
        <v>102.19101022215031</v>
      </c>
      <c r="R41" s="536">
        <v>103.91092662400739</v>
      </c>
      <c r="S41" s="536">
        <v>103.95354742911367</v>
      </c>
      <c r="T41" s="536">
        <v>104.29029240219852</v>
      </c>
      <c r="U41" s="536">
        <v>105.9960279549766</v>
      </c>
      <c r="V41" s="536">
        <v>106.9714117075691</v>
      </c>
      <c r="W41" s="536">
        <v>108.54585177432782</v>
      </c>
      <c r="X41" s="536">
        <v>109.28717576988331</v>
      </c>
      <c r="Y41" s="536">
        <v>112.01866479687382</v>
      </c>
    </row>
    <row r="42" spans="1:25" x14ac:dyDescent="0.25">
      <c r="A42" s="218" t="s">
        <v>176</v>
      </c>
      <c r="D42" s="1647"/>
      <c r="H42" s="1647"/>
    </row>
    <row r="43" spans="1:25" x14ac:dyDescent="0.25">
      <c r="A43" s="219" t="s">
        <v>177</v>
      </c>
      <c r="B43" s="546">
        <v>-1.121702547221326</v>
      </c>
      <c r="C43" s="546">
        <v>-1.4943439474995128</v>
      </c>
      <c r="D43" s="1643">
        <v>0.54110160790027118</v>
      </c>
      <c r="E43" s="546">
        <v>-0.1425606360603876</v>
      </c>
      <c r="F43" s="546">
        <v>0.29861713352364316</v>
      </c>
      <c r="G43" s="546">
        <v>0.92933917958104295</v>
      </c>
      <c r="H43" s="1643">
        <v>0.64345113220998507</v>
      </c>
      <c r="I43" s="546">
        <v>-0.9810372558003988</v>
      </c>
      <c r="J43" s="546">
        <v>0.83683165156560879</v>
      </c>
      <c r="K43" s="546">
        <v>-5.7039173394413112E-2</v>
      </c>
      <c r="L43" s="546">
        <v>0.23749491690074342</v>
      </c>
      <c r="M43" s="546">
        <v>-0.77329286258195906</v>
      </c>
    </row>
    <row r="44" spans="1:25" x14ac:dyDescent="0.25">
      <c r="A44" s="219" t="s">
        <v>178</v>
      </c>
      <c r="B44" s="546">
        <v>-1.2403126905061137</v>
      </c>
      <c r="C44" s="546">
        <v>-1.4668413285655686</v>
      </c>
      <c r="D44" s="1643">
        <v>0.22516944496924068</v>
      </c>
      <c r="E44" s="546">
        <v>-0.26229930716405447</v>
      </c>
      <c r="F44" s="546">
        <v>0.40481191782789916</v>
      </c>
      <c r="G44" s="546">
        <v>0.72381581343414347</v>
      </c>
      <c r="H44" s="1643">
        <v>0.65804068764916823</v>
      </c>
      <c r="I44" s="546">
        <v>-0.82069007198631727</v>
      </c>
      <c r="J44" s="546">
        <v>0.7758664414741947</v>
      </c>
      <c r="K44" s="546">
        <v>0.36333828340045643</v>
      </c>
      <c r="L44" s="546">
        <v>0.51016830209415365</v>
      </c>
      <c r="M44" s="546">
        <v>-0.52334812846042966</v>
      </c>
    </row>
    <row r="45" spans="1:25" x14ac:dyDescent="0.25">
      <c r="A45" s="219" t="s">
        <v>179</v>
      </c>
      <c r="B45" s="546">
        <v>0.70600841758418076</v>
      </c>
      <c r="C45" s="546">
        <v>0.67844669549730341</v>
      </c>
      <c r="D45" s="1643">
        <v>-0.20175874310698338</v>
      </c>
      <c r="E45" s="546">
        <v>1.2703383421820313</v>
      </c>
      <c r="F45" s="546">
        <v>-0.26685510932483725</v>
      </c>
      <c r="G45" s="546">
        <v>-1.134319041480869</v>
      </c>
      <c r="H45" s="1643">
        <v>-1.3837280153186637</v>
      </c>
      <c r="I45" s="546">
        <v>2.1239514769490708</v>
      </c>
      <c r="J45" s="546">
        <v>-2.3209505968019517</v>
      </c>
      <c r="K45" s="546">
        <v>-3.1558231964212036</v>
      </c>
      <c r="L45" s="546">
        <v>-3.8388871950245429</v>
      </c>
      <c r="M45" s="546">
        <v>-0.61598141075253077</v>
      </c>
    </row>
    <row r="46" spans="1:25" x14ac:dyDescent="0.25">
      <c r="A46" s="547" t="s">
        <v>180</v>
      </c>
      <c r="B46" s="548">
        <v>0.37064108094530379</v>
      </c>
      <c r="C46" s="548">
        <v>0.56423803781426862</v>
      </c>
      <c r="D46" s="1644">
        <v>-0.21644214812642915</v>
      </c>
      <c r="E46" s="548">
        <v>0.13723438257259346</v>
      </c>
      <c r="F46" s="548">
        <v>-0.12694080663428231</v>
      </c>
      <c r="G46" s="548">
        <v>-0.38381424973017886</v>
      </c>
      <c r="H46" s="1644">
        <v>0</v>
      </c>
      <c r="I46" s="548">
        <v>0.43898971699073996</v>
      </c>
      <c r="J46" s="548">
        <v>-0.40891593267985815</v>
      </c>
      <c r="K46" s="548">
        <v>-0.1769108672537385</v>
      </c>
      <c r="L46" s="548">
        <v>-0.29879314772464749</v>
      </c>
      <c r="M46" s="548">
        <v>0.17341943052354214</v>
      </c>
    </row>
    <row r="47" spans="1:25" x14ac:dyDescent="0.25">
      <c r="A47" s="153" t="s">
        <v>196</v>
      </c>
      <c r="B47" s="562"/>
      <c r="C47" s="562"/>
      <c r="D47" s="562"/>
      <c r="E47" s="563"/>
      <c r="F47" s="563"/>
      <c r="G47" s="564"/>
      <c r="H47" s="564"/>
      <c r="I47" s="518"/>
      <c r="J47" s="518"/>
      <c r="K47" s="518"/>
      <c r="L47" s="518"/>
      <c r="M47" s="518"/>
    </row>
    <row r="48" spans="1:25" ht="14.45" customHeight="1" x14ac:dyDescent="0.25">
      <c r="A48" s="153" t="s">
        <v>197</v>
      </c>
      <c r="B48" s="565"/>
      <c r="C48" s="565"/>
      <c r="D48" s="565"/>
      <c r="E48" s="565"/>
      <c r="F48" s="565"/>
      <c r="G48" s="565"/>
      <c r="H48" s="565"/>
      <c r="I48" s="518"/>
      <c r="J48" s="518"/>
      <c r="K48" s="518"/>
      <c r="L48" s="518"/>
      <c r="M48" s="518"/>
    </row>
    <row r="49" spans="1:25" x14ac:dyDescent="0.25">
      <c r="A49" s="153" t="s">
        <v>511</v>
      </c>
    </row>
    <row r="50" spans="1:25" x14ac:dyDescent="0.25">
      <c r="A50" s="153" t="s">
        <v>512</v>
      </c>
    </row>
    <row r="51" spans="1:25" x14ac:dyDescent="0.25">
      <c r="A51" s="1710" t="s">
        <v>2036</v>
      </c>
      <c r="B51" s="1710"/>
      <c r="C51" s="1710"/>
      <c r="D51" s="1710"/>
      <c r="E51" s="1710"/>
      <c r="F51" s="1710"/>
      <c r="G51" s="1710"/>
      <c r="H51" s="1711"/>
      <c r="K51" s="537"/>
      <c r="L51" s="537"/>
      <c r="M51" s="537"/>
    </row>
    <row r="52" spans="1:25" x14ac:dyDescent="0.25">
      <c r="A52" t="s">
        <v>513</v>
      </c>
      <c r="B52" s="537">
        <v>4.0418458992540263E-2</v>
      </c>
      <c r="C52" s="537">
        <v>1.2460743612776159E-2</v>
      </c>
      <c r="D52" s="537">
        <v>2.0470130012032461E-2</v>
      </c>
      <c r="E52" s="537">
        <v>-9.3142319245946847E-3</v>
      </c>
      <c r="F52" s="537">
        <v>-2.768180888347771E-2</v>
      </c>
      <c r="G52" s="537">
        <v>-5.9439862643380192E-2</v>
      </c>
      <c r="H52" s="537">
        <v>-2.8236814934843313E-2</v>
      </c>
      <c r="I52" s="537">
        <v>6.3129380408367242E-2</v>
      </c>
      <c r="J52" s="537">
        <v>-2.5121046856231843E-2</v>
      </c>
      <c r="K52" s="537">
        <v>1.4115686136142669E-2</v>
      </c>
      <c r="L52" s="537">
        <v>8.2532646231814555E-2</v>
      </c>
      <c r="M52" s="537">
        <v>-6.7292880878653261E-3</v>
      </c>
      <c r="O52" s="441">
        <v>100</v>
      </c>
      <c r="P52" s="441">
        <v>102.04701300120324</v>
      </c>
      <c r="Q52" s="441">
        <v>101.09652345489791</v>
      </c>
      <c r="R52" s="441">
        <v>98.297988813835403</v>
      </c>
      <c r="S52" s="441">
        <v>92.455169860620501</v>
      </c>
      <c r="T52" s="441">
        <v>89.844530339496657</v>
      </c>
      <c r="U52" s="441">
        <v>95.516359872909831</v>
      </c>
      <c r="V52" s="441">
        <v>93.116888921005767</v>
      </c>
      <c r="W52" s="441">
        <v>94.431297713327211</v>
      </c>
      <c r="X52" s="441">
        <v>102.2249626007124</v>
      </c>
      <c r="Y52" s="441">
        <v>101.53706137760095</v>
      </c>
    </row>
    <row r="53" spans="1:25" x14ac:dyDescent="0.25">
      <c r="A53" t="s">
        <v>503</v>
      </c>
      <c r="B53" s="537">
        <v>2.3858166941191916E-2</v>
      </c>
      <c r="C53" s="537">
        <v>4.9834931394437509E-2</v>
      </c>
      <c r="D53" s="537">
        <v>5.1282168409284346E-2</v>
      </c>
      <c r="E53" s="537">
        <v>2.3889548316142983E-2</v>
      </c>
      <c r="F53" s="537">
        <v>3.1566149102376651E-2</v>
      </c>
      <c r="G53" s="537">
        <v>1.0828203344534382E-2</v>
      </c>
      <c r="H53" s="537">
        <v>2.1615418051039281E-2</v>
      </c>
      <c r="I53" s="537">
        <v>-9.5825363203370983E-2</v>
      </c>
      <c r="J53" s="537">
        <v>8.7668886307060045E-2</v>
      </c>
      <c r="K53" s="537">
        <v>0.11644074244835245</v>
      </c>
      <c r="L53" s="537">
        <v>5.6857016835805574E-2</v>
      </c>
      <c r="M53" s="537">
        <v>5.1586540694200878E-2</v>
      </c>
      <c r="O53" s="441">
        <v>100</v>
      </c>
      <c r="P53" s="441">
        <v>105.12821684092843</v>
      </c>
      <c r="Q53" s="441">
        <v>107.63968245653975</v>
      </c>
      <c r="R53" s="441">
        <v>111.03745272229536</v>
      </c>
      <c r="S53" s="441">
        <v>112.23978883923149</v>
      </c>
      <c r="T53" s="441">
        <v>114.66589879695185</v>
      </c>
      <c r="U53" s="441">
        <v>103.67799739769296</v>
      </c>
      <c r="V53" s="441">
        <v>112.76733195822845</v>
      </c>
      <c r="W53" s="441">
        <v>125.89804379890235</v>
      </c>
      <c r="X53" s="441">
        <v>133.05623099477154</v>
      </c>
      <c r="Y53" s="441">
        <v>139.92014166960033</v>
      </c>
    </row>
    <row r="54" spans="1:25" x14ac:dyDescent="0.25">
      <c r="A54" t="s">
        <v>514</v>
      </c>
      <c r="I54" s="537">
        <v>-0.15662860713017523</v>
      </c>
      <c r="J54" s="537">
        <v>0.12983339517234938</v>
      </c>
      <c r="K54" s="537">
        <v>0.13363601333935882</v>
      </c>
      <c r="L54" s="537">
        <v>4.8450697884647731E-2</v>
      </c>
      <c r="M54" s="537">
        <v>6.3280459511331877E-2</v>
      </c>
    </row>
    <row r="58" spans="1:25" x14ac:dyDescent="0.25">
      <c r="A58" s="664" t="s">
        <v>598</v>
      </c>
    </row>
    <row r="59" spans="1:25" ht="15.75" thickBot="1" x14ac:dyDescent="0.3">
      <c r="A59" s="665" t="s">
        <v>142</v>
      </c>
    </row>
    <row r="60" spans="1:25" x14ac:dyDescent="0.25">
      <c r="A60" s="638" t="s">
        <v>601</v>
      </c>
      <c r="B60" s="661">
        <v>2012</v>
      </c>
      <c r="C60" s="661">
        <v>2013</v>
      </c>
      <c r="D60" s="661">
        <v>2014</v>
      </c>
      <c r="E60" s="661">
        <v>2015</v>
      </c>
      <c r="F60" s="661">
        <v>2016</v>
      </c>
      <c r="G60" s="661">
        <v>2017</v>
      </c>
      <c r="H60" s="661">
        <v>2018</v>
      </c>
      <c r="I60" s="662">
        <v>2019</v>
      </c>
      <c r="J60" s="662">
        <v>2020</v>
      </c>
      <c r="K60" s="1582">
        <v>2021</v>
      </c>
      <c r="L60" s="1582">
        <v>2022</v>
      </c>
      <c r="M60" s="1582">
        <v>2023</v>
      </c>
      <c r="N60" s="1582">
        <v>2024</v>
      </c>
    </row>
    <row r="61" spans="1:25" x14ac:dyDescent="0.25">
      <c r="A61" s="215" t="s">
        <v>147</v>
      </c>
      <c r="B61" s="640">
        <v>84.619738742999999</v>
      </c>
      <c r="C61" s="640">
        <v>87.415261509000004</v>
      </c>
      <c r="D61" s="640">
        <v>89.604776811999997</v>
      </c>
      <c r="E61" s="640">
        <v>91.318250391999996</v>
      </c>
      <c r="F61" s="640">
        <v>91.152350749999997</v>
      </c>
      <c r="G61" s="640">
        <v>92.659542264999999</v>
      </c>
      <c r="H61" s="640">
        <v>92.957819689000004</v>
      </c>
      <c r="I61" s="640">
        <v>96.151151486000003</v>
      </c>
      <c r="J61" s="640">
        <v>96.274952347999999</v>
      </c>
      <c r="K61" s="1583">
        <v>99.041111618000002</v>
      </c>
      <c r="L61" s="1583">
        <v>104.777075301</v>
      </c>
      <c r="M61" s="1583">
        <v>110.83720371</v>
      </c>
      <c r="N61" s="1583">
        <v>115.65555650899999</v>
      </c>
    </row>
    <row r="62" spans="1:25" x14ac:dyDescent="0.25">
      <c r="A62" s="198" t="s">
        <v>35</v>
      </c>
      <c r="B62" s="641">
        <v>22.491859849000001</v>
      </c>
      <c r="C62" s="641">
        <v>23.298259220999999</v>
      </c>
      <c r="D62" s="641">
        <v>23.202084601999999</v>
      </c>
      <c r="E62" s="641">
        <v>22.956471101999998</v>
      </c>
      <c r="F62" s="641">
        <v>22.689064369</v>
      </c>
      <c r="G62" s="641">
        <v>23.047102339999999</v>
      </c>
      <c r="H62" s="641">
        <v>23.549358564999999</v>
      </c>
      <c r="I62" s="641">
        <v>24.231573223000002</v>
      </c>
      <c r="J62" s="641">
        <v>23.088619376</v>
      </c>
      <c r="K62" s="1584">
        <v>24.430448685000002</v>
      </c>
      <c r="L62" s="1584">
        <v>26.793465328</v>
      </c>
      <c r="M62" s="1584">
        <v>29.147919219999999</v>
      </c>
      <c r="N62" s="1584">
        <v>30.374082231999999</v>
      </c>
    </row>
    <row r="63" spans="1:25" x14ac:dyDescent="0.25">
      <c r="A63" s="198" t="s">
        <v>37</v>
      </c>
      <c r="B63" s="641">
        <v>40.388480027999996</v>
      </c>
      <c r="C63" s="641">
        <v>41.738533861000001</v>
      </c>
      <c r="D63" s="641">
        <v>43.641680755000003</v>
      </c>
      <c r="E63" s="641">
        <v>44.689784598000003</v>
      </c>
      <c r="F63" s="641">
        <v>45.208724957999998</v>
      </c>
      <c r="G63" s="641">
        <v>46.650927088000003</v>
      </c>
      <c r="H63" s="641">
        <v>47.078825983000002</v>
      </c>
      <c r="I63" s="641">
        <v>48.031754481</v>
      </c>
      <c r="J63" s="641">
        <v>48.454301029</v>
      </c>
      <c r="K63" s="1584">
        <v>49.845667368000001</v>
      </c>
      <c r="L63" s="1584">
        <v>52.479677057000004</v>
      </c>
      <c r="M63" s="1584">
        <v>54.683239278999999</v>
      </c>
      <c r="N63" s="1584">
        <v>57.243271297</v>
      </c>
    </row>
    <row r="64" spans="1:25" x14ac:dyDescent="0.25">
      <c r="A64" s="198" t="s">
        <v>148</v>
      </c>
      <c r="B64" s="641">
        <v>2.92529291</v>
      </c>
      <c r="C64" s="641">
        <v>2.987616821</v>
      </c>
      <c r="D64" s="641">
        <v>3.0009865260000002</v>
      </c>
      <c r="E64" s="641">
        <v>3.0690929850000002</v>
      </c>
      <c r="F64" s="641">
        <v>2.9521254699999999</v>
      </c>
      <c r="G64" s="641">
        <v>2.5945653659999999</v>
      </c>
      <c r="H64" s="641">
        <v>2.4074840740000001</v>
      </c>
      <c r="I64" s="641">
        <v>2.2649262129999999</v>
      </c>
      <c r="J64" s="641">
        <v>2.0979470180000002</v>
      </c>
      <c r="K64" s="1584">
        <v>1.954691731</v>
      </c>
      <c r="L64" s="1584">
        <v>1.8667693219999999</v>
      </c>
      <c r="M64" s="1584">
        <v>2.2815967119999998</v>
      </c>
      <c r="N64" s="1584">
        <v>2.5073895390000001</v>
      </c>
    </row>
    <row r="65" spans="1:14" x14ac:dyDescent="0.25">
      <c r="A65" s="198" t="s">
        <v>39</v>
      </c>
      <c r="B65" s="641">
        <v>15.073238285</v>
      </c>
      <c r="C65" s="641">
        <v>15.442871908000001</v>
      </c>
      <c r="D65" s="641">
        <v>15.738992246</v>
      </c>
      <c r="E65" s="641">
        <v>16.465212793999999</v>
      </c>
      <c r="F65" s="641">
        <v>16.114905164</v>
      </c>
      <c r="G65" s="641">
        <v>16.019495179</v>
      </c>
      <c r="H65" s="641">
        <v>15.800250057</v>
      </c>
      <c r="I65" s="641">
        <v>17.525658393000001</v>
      </c>
      <c r="J65" s="641">
        <v>17.968226993999998</v>
      </c>
      <c r="K65" s="1584">
        <v>18.171104477</v>
      </c>
      <c r="L65" s="1584">
        <v>18.816964531</v>
      </c>
      <c r="M65" s="1584">
        <v>19.767183631000002</v>
      </c>
      <c r="N65" s="1584">
        <v>20.848053785000001</v>
      </c>
    </row>
    <row r="66" spans="1:14" x14ac:dyDescent="0.25">
      <c r="A66" s="198" t="s">
        <v>149</v>
      </c>
      <c r="B66" s="641">
        <v>3.740867669</v>
      </c>
      <c r="C66" s="641">
        <v>3.947979696</v>
      </c>
      <c r="D66" s="641">
        <v>4.0210326810000003</v>
      </c>
      <c r="E66" s="641">
        <v>4.1376889099999996</v>
      </c>
      <c r="F66" s="641">
        <v>4.187530787</v>
      </c>
      <c r="G66" s="641">
        <v>4.3474522909999997</v>
      </c>
      <c r="H66" s="641">
        <v>4.121901007</v>
      </c>
      <c r="I66" s="641">
        <v>4.0972391750000003</v>
      </c>
      <c r="J66" s="641">
        <v>4.6658579290000004</v>
      </c>
      <c r="K66" s="1584">
        <v>4.6391993549999997</v>
      </c>
      <c r="L66" s="1584">
        <v>4.8201990600000002</v>
      </c>
      <c r="M66" s="1584">
        <v>4.9572648680000002</v>
      </c>
      <c r="N66" s="1584">
        <v>4.682759656</v>
      </c>
    </row>
    <row r="67" spans="1:14" x14ac:dyDescent="0.25">
      <c r="A67" s="216" t="s">
        <v>150</v>
      </c>
      <c r="B67" s="640">
        <v>102.231938791</v>
      </c>
      <c r="C67" s="640">
        <v>104.197257205</v>
      </c>
      <c r="D67" s="640">
        <v>104.937931826</v>
      </c>
      <c r="E67" s="640">
        <v>107.48126724700001</v>
      </c>
      <c r="F67" s="640">
        <v>107.10628667899999</v>
      </c>
      <c r="G67" s="640">
        <v>109.260650914</v>
      </c>
      <c r="H67" s="640">
        <v>110.826855503</v>
      </c>
      <c r="I67" s="640">
        <v>115.137940876</v>
      </c>
      <c r="J67" s="640">
        <v>113.947576928</v>
      </c>
      <c r="K67" s="1585">
        <v>118.39413116999999</v>
      </c>
      <c r="L67" s="1585">
        <v>125.165580568</v>
      </c>
      <c r="M67" s="1585">
        <v>132.78165894599999</v>
      </c>
      <c r="N67" s="1585">
        <v>137.28221208900001</v>
      </c>
    </row>
    <row r="68" spans="1:14" x14ac:dyDescent="0.25">
      <c r="A68" s="198" t="s">
        <v>60</v>
      </c>
      <c r="B68" s="641">
        <v>58.795217448000002</v>
      </c>
      <c r="C68" s="641">
        <v>60.680175312000003</v>
      </c>
      <c r="D68" s="641">
        <v>61.473477017</v>
      </c>
      <c r="E68" s="641">
        <v>64.867565644999999</v>
      </c>
      <c r="F68" s="641">
        <v>66.208655618999998</v>
      </c>
      <c r="G68" s="641">
        <v>68.312112854000006</v>
      </c>
      <c r="H68" s="641">
        <v>69.813553756000005</v>
      </c>
      <c r="I68" s="641">
        <v>73.326158925000001</v>
      </c>
      <c r="J68" s="641">
        <v>73.831836405000004</v>
      </c>
      <c r="K68" s="1584">
        <v>75.012548230999997</v>
      </c>
      <c r="L68" s="1584">
        <v>79.227218024999999</v>
      </c>
      <c r="M68" s="1584">
        <v>84.983702958999999</v>
      </c>
      <c r="N68" s="1584">
        <v>87.580427182999998</v>
      </c>
    </row>
    <row r="69" spans="1:14" x14ac:dyDescent="0.25">
      <c r="A69" s="539" t="s">
        <v>151</v>
      </c>
      <c r="B69" s="641">
        <v>48.037313908000002</v>
      </c>
      <c r="C69" s="641">
        <v>50.161126797999998</v>
      </c>
      <c r="D69" s="641">
        <v>50.830227991000001</v>
      </c>
      <c r="E69" s="641">
        <v>53.728596744000001</v>
      </c>
      <c r="F69" s="641">
        <v>54.662692817999996</v>
      </c>
      <c r="G69" s="641">
        <v>56.062883994000003</v>
      </c>
      <c r="H69" s="641">
        <v>57.453914228000002</v>
      </c>
      <c r="I69" s="641">
        <v>59.61411786</v>
      </c>
      <c r="J69" s="641">
        <v>60.769601819999998</v>
      </c>
      <c r="K69" s="1584">
        <v>52.524186925999999</v>
      </c>
      <c r="L69" s="1584">
        <v>54.752610255999997</v>
      </c>
      <c r="M69" s="1584">
        <v>54.702412213000002</v>
      </c>
      <c r="N69" s="1584">
        <v>57.566891441000003</v>
      </c>
    </row>
    <row r="70" spans="1:14" x14ac:dyDescent="0.25">
      <c r="A70" s="539" t="s">
        <v>152</v>
      </c>
      <c r="B70" s="641">
        <v>10.757903539000001</v>
      </c>
      <c r="C70" s="641">
        <v>10.519048514</v>
      </c>
      <c r="D70" s="641">
        <v>10.643249024999999</v>
      </c>
      <c r="E70" s="641">
        <v>11.1389689</v>
      </c>
      <c r="F70" s="641">
        <v>11.545962801</v>
      </c>
      <c r="G70" s="641">
        <v>12.249228859</v>
      </c>
      <c r="H70" s="641">
        <v>12.359639527000001</v>
      </c>
      <c r="I70" s="641">
        <v>13.712041064999999</v>
      </c>
      <c r="J70" s="641">
        <v>13.062234584</v>
      </c>
      <c r="K70" s="1584">
        <v>22.488361305000002</v>
      </c>
      <c r="L70" s="1584">
        <v>24.474607767999998</v>
      </c>
      <c r="M70" s="1584">
        <v>30.281290746</v>
      </c>
      <c r="N70" s="1584">
        <v>30.013535741999998</v>
      </c>
    </row>
    <row r="71" spans="1:14" x14ac:dyDescent="0.25">
      <c r="A71" s="1433" t="s">
        <v>214</v>
      </c>
      <c r="B71" s="1436"/>
      <c r="C71" s="1436"/>
      <c r="D71" s="1436"/>
      <c r="E71" s="1436"/>
      <c r="F71" s="1436"/>
      <c r="G71" s="1436"/>
      <c r="H71" s="1436"/>
      <c r="I71" s="1436"/>
      <c r="J71" s="1436">
        <v>0</v>
      </c>
      <c r="K71" s="1597">
        <v>8.1164422629999997</v>
      </c>
      <c r="L71" s="1597">
        <v>8.9560329900000006</v>
      </c>
      <c r="M71" s="1597">
        <v>14.135364654</v>
      </c>
      <c r="N71" s="1597">
        <v>15.387592509999999</v>
      </c>
    </row>
    <row r="72" spans="1:14" x14ac:dyDescent="0.25">
      <c r="A72" s="198" t="s">
        <v>153</v>
      </c>
      <c r="B72" s="641">
        <v>28.018659555999999</v>
      </c>
      <c r="C72" s="641">
        <v>27.731173413</v>
      </c>
      <c r="D72" s="641">
        <v>26.891856661999999</v>
      </c>
      <c r="E72" s="641">
        <v>25.191224686000002</v>
      </c>
      <c r="F72" s="641">
        <v>23.058939039999998</v>
      </c>
      <c r="G72" s="641">
        <v>22.546747229000001</v>
      </c>
      <c r="H72" s="641">
        <v>22.412252582000001</v>
      </c>
      <c r="I72" s="641">
        <v>22.589574483</v>
      </c>
      <c r="J72" s="641">
        <v>22.735508066000001</v>
      </c>
      <c r="K72" s="1584">
        <v>24.477644860000002</v>
      </c>
      <c r="L72" s="1584">
        <v>24.833235879</v>
      </c>
      <c r="M72" s="1584">
        <v>25.492854781999998</v>
      </c>
      <c r="N72" s="1584">
        <v>26.246040690000001</v>
      </c>
    </row>
    <row r="73" spans="1:14" x14ac:dyDescent="0.25">
      <c r="A73" s="539" t="s">
        <v>154</v>
      </c>
      <c r="B73" s="641">
        <v>23.487998034</v>
      </c>
      <c r="C73" s="641">
        <v>23.647874444999999</v>
      </c>
      <c r="D73" s="641">
        <v>22.922104855000001</v>
      </c>
      <c r="E73" s="641">
        <v>21.187639486999998</v>
      </c>
      <c r="F73" s="641">
        <v>19.369094622999999</v>
      </c>
      <c r="G73" s="641">
        <v>18.517006417000001</v>
      </c>
      <c r="H73" s="641">
        <v>18.373151053000001</v>
      </c>
      <c r="I73" s="641">
        <v>18.34221737</v>
      </c>
      <c r="J73" s="641">
        <v>18.302980637000001</v>
      </c>
      <c r="K73" s="1584">
        <v>18.334494154000001</v>
      </c>
      <c r="L73" s="1584">
        <v>18.345319378999999</v>
      </c>
      <c r="M73" s="1584">
        <v>18.663516777000002</v>
      </c>
      <c r="N73" s="1584">
        <v>18.980068255999999</v>
      </c>
    </row>
    <row r="74" spans="1:14" x14ac:dyDescent="0.25">
      <c r="A74" s="539" t="s">
        <v>155</v>
      </c>
      <c r="B74" s="641">
        <v>0.235455575</v>
      </c>
      <c r="C74" s="641">
        <v>0.22619062000000001</v>
      </c>
      <c r="D74" s="641">
        <v>0.22953247299999999</v>
      </c>
      <c r="E74" s="641">
        <v>0.22235606099999999</v>
      </c>
      <c r="F74" s="641">
        <v>0.22699850999999999</v>
      </c>
      <c r="G74" s="641">
        <v>0.328244164</v>
      </c>
      <c r="H74" s="641">
        <v>0.37507886699999998</v>
      </c>
      <c r="I74" s="641">
        <v>0.39495750000000002</v>
      </c>
      <c r="J74" s="641">
        <v>0.44533883200000002</v>
      </c>
      <c r="K74" s="1584">
        <v>0.479168973</v>
      </c>
      <c r="L74" s="1584">
        <v>0.50782523199999996</v>
      </c>
      <c r="M74" s="1584">
        <v>0.53183726799999997</v>
      </c>
      <c r="N74" s="1584">
        <v>0.56226816899999998</v>
      </c>
    </row>
    <row r="75" spans="1:14" x14ac:dyDescent="0.25">
      <c r="A75" s="539" t="s">
        <v>156</v>
      </c>
      <c r="B75" s="641">
        <v>4.2952059460000003</v>
      </c>
      <c r="C75" s="641">
        <v>3.857108346</v>
      </c>
      <c r="D75" s="641">
        <v>3.7402193330000002</v>
      </c>
      <c r="E75" s="641">
        <v>3.781229137</v>
      </c>
      <c r="F75" s="641">
        <v>3.4628459070000002</v>
      </c>
      <c r="G75" s="641">
        <v>3.701496648</v>
      </c>
      <c r="H75" s="641">
        <v>3.6640226610000002</v>
      </c>
      <c r="I75" s="641">
        <v>3.8523996120000001</v>
      </c>
      <c r="J75" s="641">
        <v>3.9871885960000002</v>
      </c>
      <c r="K75" s="1584">
        <v>5.6639817319999999</v>
      </c>
      <c r="L75" s="1584">
        <v>5.9800912669999997</v>
      </c>
      <c r="M75" s="1584">
        <v>6.297500737</v>
      </c>
      <c r="N75" s="1584">
        <v>6.7037042649999998</v>
      </c>
    </row>
    <row r="76" spans="1:14" x14ac:dyDescent="0.25">
      <c r="A76" s="198" t="s">
        <v>157</v>
      </c>
      <c r="B76" s="641">
        <v>4.0551426319999999</v>
      </c>
      <c r="C76" s="641">
        <v>4.1061192110000002</v>
      </c>
      <c r="D76" s="641">
        <v>4.3987418229999999</v>
      </c>
      <c r="E76" s="641">
        <v>4.9491656170000002</v>
      </c>
      <c r="F76" s="641">
        <v>4.9486347510000002</v>
      </c>
      <c r="G76" s="641">
        <v>5.0212446469999996</v>
      </c>
      <c r="H76" s="641">
        <v>4.8512562839999998</v>
      </c>
      <c r="I76" s="641">
        <v>4.9481708710000003</v>
      </c>
      <c r="J76" s="641">
        <v>5.3419183290000003</v>
      </c>
      <c r="K76" s="1584">
        <v>5.302648757</v>
      </c>
      <c r="L76" s="1584">
        <v>5.6862152620000002</v>
      </c>
      <c r="M76" s="1584">
        <v>6.1391327860000002</v>
      </c>
      <c r="N76" s="1584">
        <v>6.2667858870000002</v>
      </c>
    </row>
    <row r="77" spans="1:14" x14ac:dyDescent="0.25">
      <c r="A77" s="198" t="s">
        <v>94</v>
      </c>
      <c r="B77" s="641">
        <v>7.1789201800000004</v>
      </c>
      <c r="C77" s="641">
        <v>7.4547460619999999</v>
      </c>
      <c r="D77" s="641">
        <v>7.6794736859999997</v>
      </c>
      <c r="E77" s="641">
        <v>8.0831980370000007</v>
      </c>
      <c r="F77" s="641">
        <v>8.3992402189999993</v>
      </c>
      <c r="G77" s="641">
        <v>8.5807923590000001</v>
      </c>
      <c r="H77" s="641">
        <v>9.2972170280000004</v>
      </c>
      <c r="I77" s="641">
        <v>9.6622821010000006</v>
      </c>
      <c r="J77" s="641">
        <v>7.990900946</v>
      </c>
      <c r="K77" s="1584">
        <v>9.1785203739999996</v>
      </c>
      <c r="L77" s="1584">
        <v>10.355557306</v>
      </c>
      <c r="M77" s="1584">
        <v>10.966609157000001</v>
      </c>
      <c r="N77" s="1584">
        <v>11.639066732</v>
      </c>
    </row>
    <row r="78" spans="1:14" x14ac:dyDescent="0.25">
      <c r="A78" s="217" t="s">
        <v>158</v>
      </c>
      <c r="B78" s="641">
        <v>4.1839989739999996</v>
      </c>
      <c r="C78" s="641">
        <v>4.2250432050000004</v>
      </c>
      <c r="D78" s="641">
        <v>4.494382635</v>
      </c>
      <c r="E78" s="641">
        <v>4.3901132589999996</v>
      </c>
      <c r="F78" s="641">
        <v>4.4908170470000002</v>
      </c>
      <c r="G78" s="641">
        <v>4.7997538229999996</v>
      </c>
      <c r="H78" s="641">
        <v>4.4525758499999997</v>
      </c>
      <c r="I78" s="641">
        <v>4.6117544940000004</v>
      </c>
      <c r="J78" s="641">
        <v>4.0474131790000003</v>
      </c>
      <c r="K78" s="1586">
        <v>4.4227689459999997</v>
      </c>
      <c r="L78" s="1586">
        <v>5.0633540950000002</v>
      </c>
      <c r="M78" s="1586">
        <v>5.1993592619999998</v>
      </c>
      <c r="N78" s="1586">
        <v>5.5498915970000002</v>
      </c>
    </row>
    <row r="79" spans="1:14" x14ac:dyDescent="0.25">
      <c r="A79" s="218" t="s">
        <v>159</v>
      </c>
      <c r="B79" s="642">
        <v>17.612200047999998</v>
      </c>
      <c r="C79" s="642">
        <v>16.781995694999999</v>
      </c>
      <c r="D79" s="642">
        <v>15.333155013000001</v>
      </c>
      <c r="E79" s="642">
        <v>16.163016854999999</v>
      </c>
      <c r="F79" s="642">
        <v>15.953935929</v>
      </c>
      <c r="G79" s="642">
        <v>16.601108649</v>
      </c>
      <c r="H79" s="642">
        <v>17.869035813</v>
      </c>
      <c r="I79" s="642">
        <v>18.986789388999998</v>
      </c>
      <c r="J79" s="642">
        <v>17.672624579000001</v>
      </c>
      <c r="K79" s="1583">
        <v>19.353019550999999</v>
      </c>
      <c r="L79" s="1583">
        <v>20.388505266999999</v>
      </c>
      <c r="M79" s="1583">
        <v>21.944455236</v>
      </c>
      <c r="N79" s="1583">
        <v>21.626655581000001</v>
      </c>
    </row>
    <row r="80" spans="1:14" x14ac:dyDescent="0.25">
      <c r="A80" s="220" t="s">
        <v>160</v>
      </c>
      <c r="B80" s="643">
        <v>10.121728435</v>
      </c>
      <c r="C80" s="643">
        <v>9.0239378899999991</v>
      </c>
      <c r="D80" s="643">
        <v>7.548810596</v>
      </c>
      <c r="E80" s="643">
        <v>7.9402619479999998</v>
      </c>
      <c r="F80" s="643">
        <v>7.6316209199999996</v>
      </c>
      <c r="G80" s="643">
        <v>8.2274255010000008</v>
      </c>
      <c r="H80" s="643">
        <v>9.1475444249999995</v>
      </c>
      <c r="I80" s="643">
        <v>10.039535786</v>
      </c>
      <c r="J80" s="643">
        <v>9.0005846930000004</v>
      </c>
      <c r="K80" s="1598">
        <v>10.2703931</v>
      </c>
      <c r="L80" s="1598">
        <v>11.312573775000001</v>
      </c>
      <c r="M80" s="1598">
        <v>12.678331482999999</v>
      </c>
      <c r="N80" s="1598">
        <v>12.389591889</v>
      </c>
    </row>
    <row r="81" spans="1:14" x14ac:dyDescent="0.25">
      <c r="A81" s="206" t="s">
        <v>161</v>
      </c>
      <c r="B81" s="640">
        <v>32.951967713999998</v>
      </c>
      <c r="C81" s="640">
        <v>35.301322327999998</v>
      </c>
      <c r="D81" s="640">
        <v>31.065169385000001</v>
      </c>
      <c r="E81" s="640">
        <v>27.516645289</v>
      </c>
      <c r="F81" s="640">
        <v>27.346117252999999</v>
      </c>
      <c r="G81" s="640">
        <v>29.587007386</v>
      </c>
      <c r="H81" s="640">
        <v>31.500151343999999</v>
      </c>
      <c r="I81" s="640">
        <v>36.386644185000002</v>
      </c>
      <c r="J81" s="640">
        <v>31.477386417000002</v>
      </c>
      <c r="K81" s="1583">
        <v>33.098144648000002</v>
      </c>
      <c r="L81" s="1583">
        <v>36.313457753000002</v>
      </c>
      <c r="M81" s="1583">
        <v>39.552648511000001</v>
      </c>
      <c r="N81" s="1583">
        <v>43.669613019000003</v>
      </c>
    </row>
    <row r="82" spans="1:14" x14ac:dyDescent="0.25">
      <c r="A82" s="219" t="s">
        <v>109</v>
      </c>
      <c r="B82" s="641">
        <v>28.395407604999999</v>
      </c>
      <c r="C82" s="641">
        <v>30.502943538</v>
      </c>
      <c r="D82" s="641">
        <v>26.353184674000001</v>
      </c>
      <c r="E82" s="641">
        <v>22.740310244</v>
      </c>
      <c r="F82" s="641">
        <v>22.672353871999999</v>
      </c>
      <c r="G82" s="641">
        <v>24.79135234</v>
      </c>
      <c r="H82" s="641">
        <v>26.763738975999999</v>
      </c>
      <c r="I82" s="641">
        <v>30.898598584999998</v>
      </c>
      <c r="J82" s="641">
        <v>26.139425435</v>
      </c>
      <c r="K82" s="1584">
        <v>27.672072459999999</v>
      </c>
      <c r="L82" s="1584">
        <v>30.545809163000001</v>
      </c>
      <c r="M82" s="1584">
        <v>33.568665557999999</v>
      </c>
      <c r="N82" s="1584">
        <v>37.203800063000003</v>
      </c>
    </row>
    <row r="83" spans="1:14" x14ac:dyDescent="0.25">
      <c r="A83" s="219" t="s">
        <v>162</v>
      </c>
      <c r="B83" s="641">
        <v>2.9649856429999999</v>
      </c>
      <c r="C83" s="641">
        <v>3.1182808230000001</v>
      </c>
      <c r="D83" s="641">
        <v>3.059118427</v>
      </c>
      <c r="E83" s="641">
        <v>2.7843969670000002</v>
      </c>
      <c r="F83" s="641">
        <v>2.8742974179999998</v>
      </c>
      <c r="G83" s="641">
        <v>2.7986358849999999</v>
      </c>
      <c r="H83" s="641">
        <v>2.9922916060000002</v>
      </c>
      <c r="I83" s="641">
        <v>3.6278436940000001</v>
      </c>
      <c r="J83" s="641">
        <v>3.6442743270000002</v>
      </c>
      <c r="K83" s="1584">
        <v>3.6259446209999999</v>
      </c>
      <c r="L83" s="1584">
        <v>3.770947112</v>
      </c>
      <c r="M83" s="1584">
        <v>4.0421150240000001</v>
      </c>
      <c r="N83" s="1584">
        <v>4.3363236069999997</v>
      </c>
    </row>
    <row r="84" spans="1:14" x14ac:dyDescent="0.25">
      <c r="A84" s="219" t="s">
        <v>163</v>
      </c>
      <c r="B84" s="641">
        <v>1.5915744650000001</v>
      </c>
      <c r="C84" s="641">
        <v>1.6800979650000001</v>
      </c>
      <c r="D84" s="641">
        <v>1.652866282</v>
      </c>
      <c r="E84" s="641">
        <v>1.9919380769999999</v>
      </c>
      <c r="F84" s="641">
        <v>1.7994659609999999</v>
      </c>
      <c r="G84" s="641">
        <v>1.9970191589999999</v>
      </c>
      <c r="H84" s="641">
        <v>1.7441207599999999</v>
      </c>
      <c r="I84" s="641">
        <v>1.860201905</v>
      </c>
      <c r="J84" s="641">
        <v>1.693686654</v>
      </c>
      <c r="K84" s="1584">
        <v>1.800127566</v>
      </c>
      <c r="L84" s="1584">
        <v>1.996701477</v>
      </c>
      <c r="M84" s="1584">
        <v>1.941867929</v>
      </c>
      <c r="N84" s="1584">
        <v>2.1294893500000001</v>
      </c>
    </row>
    <row r="85" spans="1:14" x14ac:dyDescent="0.25">
      <c r="A85" s="220" t="s">
        <v>164</v>
      </c>
      <c r="B85" s="640">
        <v>14.425668050000001</v>
      </c>
      <c r="C85" s="640">
        <v>14.715534692</v>
      </c>
      <c r="D85" s="640">
        <v>14.561811278</v>
      </c>
      <c r="E85" s="640">
        <v>14.664946914</v>
      </c>
      <c r="F85" s="640">
        <v>13.32803043</v>
      </c>
      <c r="G85" s="640">
        <v>13.496219785999999</v>
      </c>
      <c r="H85" s="640">
        <v>14.846439365</v>
      </c>
      <c r="I85" s="640">
        <v>16.104141804000001</v>
      </c>
      <c r="J85" s="640">
        <v>15.167858223</v>
      </c>
      <c r="K85" s="1585">
        <v>15.856385158</v>
      </c>
      <c r="L85" s="1585">
        <v>16.54398995</v>
      </c>
      <c r="M85" s="1585">
        <v>17.381602293</v>
      </c>
      <c r="N85" s="1585">
        <v>18.321071762999999</v>
      </c>
    </row>
    <row r="86" spans="1:14" x14ac:dyDescent="0.25">
      <c r="A86" s="219" t="s">
        <v>124</v>
      </c>
      <c r="B86" s="641">
        <v>3.3950697989999998</v>
      </c>
      <c r="C86" s="641">
        <v>3.5218420830000001</v>
      </c>
      <c r="D86" s="641">
        <v>3.8628974989999998</v>
      </c>
      <c r="E86" s="641">
        <v>3.636955688</v>
      </c>
      <c r="F86" s="641">
        <v>3.2505127150000002</v>
      </c>
      <c r="G86" s="641">
        <v>3.0808829119999999</v>
      </c>
      <c r="H86" s="641">
        <v>3.3851327869999999</v>
      </c>
      <c r="I86" s="641">
        <v>3.6991587080000001</v>
      </c>
      <c r="J86" s="641">
        <v>4.0204258639999999</v>
      </c>
      <c r="K86" s="1584">
        <v>4.1262539589999996</v>
      </c>
      <c r="L86" s="1584">
        <v>3.7986333999999999</v>
      </c>
      <c r="M86" s="1584">
        <v>3.934052345</v>
      </c>
      <c r="N86" s="1584">
        <v>4.4036043989999998</v>
      </c>
    </row>
    <row r="87" spans="1:14" x14ac:dyDescent="0.25">
      <c r="A87" s="219" t="s">
        <v>165</v>
      </c>
      <c r="B87" s="641">
        <v>6.9297539749999997</v>
      </c>
      <c r="C87" s="641">
        <v>6.9989645510000003</v>
      </c>
      <c r="D87" s="641">
        <v>7.0695798400000003</v>
      </c>
      <c r="E87" s="641">
        <v>6.7696175009999999</v>
      </c>
      <c r="F87" s="641">
        <v>6.3244485539999999</v>
      </c>
      <c r="G87" s="641">
        <v>6.3473766840000003</v>
      </c>
      <c r="H87" s="641">
        <v>7.2000470339999998</v>
      </c>
      <c r="I87" s="641">
        <v>8.1408298240000008</v>
      </c>
      <c r="J87" s="641">
        <v>7.760175083</v>
      </c>
      <c r="K87" s="1584">
        <v>8.3636678799999995</v>
      </c>
      <c r="L87" s="1584">
        <v>8.9478518650000005</v>
      </c>
      <c r="M87" s="1584">
        <v>9.6774621199999995</v>
      </c>
      <c r="N87" s="1584">
        <v>10.335003355</v>
      </c>
    </row>
    <row r="88" spans="1:14" x14ac:dyDescent="0.25">
      <c r="A88" s="221" t="s">
        <v>166</v>
      </c>
      <c r="B88" s="641">
        <v>4.100844275</v>
      </c>
      <c r="C88" s="641">
        <v>4.1947280579999999</v>
      </c>
      <c r="D88" s="641">
        <v>3.6293339379999998</v>
      </c>
      <c r="E88" s="641">
        <v>4.2583737230000001</v>
      </c>
      <c r="F88" s="641">
        <v>3.753069161</v>
      </c>
      <c r="G88" s="641">
        <v>4.0679601889999999</v>
      </c>
      <c r="H88" s="641">
        <v>4.2612595430000004</v>
      </c>
      <c r="I88" s="641">
        <v>4.2641532709999996</v>
      </c>
      <c r="J88" s="641">
        <v>3.3872572750000001</v>
      </c>
      <c r="K88" s="1586">
        <v>3.3664633180000001</v>
      </c>
      <c r="L88" s="1586">
        <v>3.7975046840000002</v>
      </c>
      <c r="M88" s="1586">
        <v>3.7700878269999998</v>
      </c>
      <c r="N88" s="1586">
        <v>3.5824640090000002</v>
      </c>
    </row>
    <row r="89" spans="1:14" x14ac:dyDescent="0.25">
      <c r="A89" s="206" t="s">
        <v>167</v>
      </c>
      <c r="B89" s="645">
        <v>117.571706457</v>
      </c>
      <c r="C89" s="645">
        <v>122.71658383800001</v>
      </c>
      <c r="D89" s="645">
        <v>120.669946197</v>
      </c>
      <c r="E89" s="645">
        <v>118.83489568100001</v>
      </c>
      <c r="F89" s="645">
        <v>118.498468003</v>
      </c>
      <c r="G89" s="645">
        <v>122.246549651</v>
      </c>
      <c r="H89" s="645">
        <v>124.45797103300001</v>
      </c>
      <c r="I89" s="645">
        <v>132.53779567199999</v>
      </c>
      <c r="J89" s="645">
        <v>127.75233876599999</v>
      </c>
      <c r="K89" s="1583">
        <v>132.13925626599999</v>
      </c>
      <c r="L89" s="1583">
        <v>141.09053305399999</v>
      </c>
      <c r="M89" s="1583">
        <v>150.38985222100001</v>
      </c>
      <c r="N89" s="1583">
        <v>159.325169528</v>
      </c>
    </row>
    <row r="90" spans="1:14" x14ac:dyDescent="0.25">
      <c r="A90" s="220" t="s">
        <v>168</v>
      </c>
      <c r="B90" s="646">
        <v>116.657606841</v>
      </c>
      <c r="C90" s="646">
        <v>118.91279189799999</v>
      </c>
      <c r="D90" s="646">
        <v>119.499743104</v>
      </c>
      <c r="E90" s="646">
        <v>122.146214161</v>
      </c>
      <c r="F90" s="646">
        <v>120.43431710999999</v>
      </c>
      <c r="G90" s="646">
        <v>122.75687069999999</v>
      </c>
      <c r="H90" s="646">
        <v>125.673294868</v>
      </c>
      <c r="I90" s="646">
        <v>131.24208268000001</v>
      </c>
      <c r="J90" s="646">
        <v>129.115435152</v>
      </c>
      <c r="K90" s="1585">
        <v>134.250516328</v>
      </c>
      <c r="L90" s="1585">
        <v>141.70957051799999</v>
      </c>
      <c r="M90" s="1585">
        <v>150.16326123900001</v>
      </c>
      <c r="N90" s="1585">
        <v>155.603283852</v>
      </c>
    </row>
    <row r="91" spans="1:14" x14ac:dyDescent="0.25">
      <c r="A91" s="222" t="s">
        <v>169</v>
      </c>
      <c r="B91" s="647">
        <v>-0.91409961500000003</v>
      </c>
      <c r="C91" s="647">
        <v>-3.8037919389999999</v>
      </c>
      <c r="D91" s="647">
        <v>-1.1702030919999999</v>
      </c>
      <c r="E91" s="647">
        <v>3.3113184790000001</v>
      </c>
      <c r="F91" s="647">
        <v>1.9358491069999999</v>
      </c>
      <c r="G91" s="647">
        <v>0.510321048</v>
      </c>
      <c r="H91" s="647">
        <v>1.215323835</v>
      </c>
      <c r="I91" s="647">
        <v>-1.295712991</v>
      </c>
      <c r="J91" s="647">
        <v>1.363096385</v>
      </c>
      <c r="K91" s="1588">
        <v>2.1112600609999999</v>
      </c>
      <c r="L91" s="1588">
        <v>0.61903746400000004</v>
      </c>
      <c r="M91" s="1588">
        <v>-0.226590982</v>
      </c>
      <c r="N91" s="1588">
        <v>-3.7218856759999999</v>
      </c>
    </row>
    <row r="92" spans="1:14" x14ac:dyDescent="0.25">
      <c r="A92" s="223" t="s">
        <v>170</v>
      </c>
      <c r="B92" s="641">
        <v>7.4904716120000003</v>
      </c>
      <c r="C92" s="641">
        <v>7.758057805</v>
      </c>
      <c r="D92" s="641">
        <v>7.7843444169999998</v>
      </c>
      <c r="E92" s="641">
        <v>8.2227549070000006</v>
      </c>
      <c r="F92" s="641">
        <v>8.3223150090000004</v>
      </c>
      <c r="G92" s="641">
        <v>8.3736831469999995</v>
      </c>
      <c r="H92" s="641">
        <v>8.7214913880000005</v>
      </c>
      <c r="I92" s="641">
        <v>8.947253602</v>
      </c>
      <c r="J92" s="641">
        <v>8.6720398860000003</v>
      </c>
      <c r="K92" s="1589">
        <v>9.0826264509999994</v>
      </c>
      <c r="L92" s="1589">
        <v>9.0759314910000004</v>
      </c>
      <c r="M92" s="1589">
        <v>9.2661237540000005</v>
      </c>
      <c r="N92" s="1589">
        <v>9.2370636919999995</v>
      </c>
    </row>
    <row r="93" spans="1:14" x14ac:dyDescent="0.25">
      <c r="A93" s="219" t="s">
        <v>171</v>
      </c>
      <c r="B93" s="641">
        <v>10.427059849999999</v>
      </c>
      <c r="C93" s="641">
        <v>9.7199432370000007</v>
      </c>
      <c r="D93" s="641">
        <v>8.5510536290000001</v>
      </c>
      <c r="E93" s="641">
        <v>8.4832633210000008</v>
      </c>
      <c r="F93" s="641">
        <v>7.9224601830000001</v>
      </c>
      <c r="G93" s="641">
        <v>8.8204261820000003</v>
      </c>
      <c r="H93" s="641">
        <v>8.1704356409999992</v>
      </c>
      <c r="I93" s="641">
        <v>9.1510124919999996</v>
      </c>
      <c r="J93" s="641">
        <v>9.3768481010000002</v>
      </c>
      <c r="K93" s="1584">
        <v>9.3713170659999996</v>
      </c>
      <c r="L93" s="1584">
        <v>10.78736425</v>
      </c>
      <c r="M93" s="1584">
        <v>9.7311051610000003</v>
      </c>
      <c r="N93" s="1584">
        <v>11.384804661</v>
      </c>
    </row>
    <row r="94" spans="1:14" x14ac:dyDescent="0.25">
      <c r="A94" s="219" t="s">
        <v>172</v>
      </c>
      <c r="B94" s="641">
        <v>2.936588237</v>
      </c>
      <c r="C94" s="641">
        <v>1.961885431</v>
      </c>
      <c r="D94" s="641">
        <v>0.766709211</v>
      </c>
      <c r="E94" s="641">
        <v>0.26050841400000002</v>
      </c>
      <c r="F94" s="641">
        <v>-0.39985482500000002</v>
      </c>
      <c r="G94" s="641">
        <v>0.44674303399999998</v>
      </c>
      <c r="H94" s="641">
        <v>-0.55105574599999996</v>
      </c>
      <c r="I94" s="641">
        <v>0.203758889</v>
      </c>
      <c r="J94" s="641">
        <v>0.70480821400000004</v>
      </c>
      <c r="K94" s="1595">
        <v>0.28869061400000001</v>
      </c>
      <c r="L94" s="1595">
        <v>1.711432759</v>
      </c>
      <c r="M94" s="1595">
        <v>0.46498140700000001</v>
      </c>
      <c r="N94" s="1595">
        <v>2.147740969</v>
      </c>
    </row>
    <row r="95" spans="1:14" x14ac:dyDescent="0.25">
      <c r="A95" s="206" t="s">
        <v>173</v>
      </c>
      <c r="B95" s="645">
        <v>125.062178069</v>
      </c>
      <c r="C95" s="645">
        <v>130.47464164300001</v>
      </c>
      <c r="D95" s="645">
        <v>128.454290614</v>
      </c>
      <c r="E95" s="645">
        <v>127.057650588</v>
      </c>
      <c r="F95" s="645">
        <v>126.82078301200001</v>
      </c>
      <c r="G95" s="645">
        <v>130.62023279900001</v>
      </c>
      <c r="H95" s="645">
        <v>133.179462422</v>
      </c>
      <c r="I95" s="645">
        <v>141.48504927499999</v>
      </c>
      <c r="J95" s="645">
        <v>136.424378652</v>
      </c>
      <c r="K95" s="1585">
        <v>141.22188271799999</v>
      </c>
      <c r="L95" s="1585">
        <v>150.166464545</v>
      </c>
      <c r="M95" s="1585">
        <v>159.65597597499999</v>
      </c>
      <c r="N95" s="1585">
        <v>168.56223322</v>
      </c>
    </row>
    <row r="96" spans="1:14" x14ac:dyDescent="0.25">
      <c r="A96" s="220" t="s">
        <v>174</v>
      </c>
      <c r="B96" s="646">
        <v>127.084666692</v>
      </c>
      <c r="C96" s="646">
        <v>128.63273513499999</v>
      </c>
      <c r="D96" s="646">
        <v>128.050796733</v>
      </c>
      <c r="E96" s="646">
        <v>130.62947748299999</v>
      </c>
      <c r="F96" s="646">
        <v>128.35677729400001</v>
      </c>
      <c r="G96" s="646">
        <v>131.577296883</v>
      </c>
      <c r="H96" s="646">
        <v>133.84373051</v>
      </c>
      <c r="I96" s="646">
        <v>140.39309517300001</v>
      </c>
      <c r="J96" s="646">
        <v>138.49228325300001</v>
      </c>
      <c r="K96" s="1585">
        <v>143.62183339399999</v>
      </c>
      <c r="L96" s="1585">
        <v>152.49693476900001</v>
      </c>
      <c r="M96" s="1585">
        <v>159.8943664</v>
      </c>
      <c r="N96" s="1585">
        <v>166.98808851199999</v>
      </c>
    </row>
    <row r="97" spans="1:14" x14ac:dyDescent="0.25">
      <c r="A97" s="224" t="s">
        <v>175</v>
      </c>
      <c r="B97" s="643">
        <v>2.022488622</v>
      </c>
      <c r="C97" s="643">
        <v>-1.8419065080000001</v>
      </c>
      <c r="D97" s="643">
        <v>-0.403493881</v>
      </c>
      <c r="E97" s="643">
        <v>3.571826894</v>
      </c>
      <c r="F97" s="643">
        <v>1.535994281</v>
      </c>
      <c r="G97" s="643">
        <v>0.95706408300000001</v>
      </c>
      <c r="H97" s="643">
        <v>0.66426808800000003</v>
      </c>
      <c r="I97" s="643">
        <v>-1.091954101</v>
      </c>
      <c r="J97" s="643">
        <v>2.0679045999999999</v>
      </c>
      <c r="K97" s="1591">
        <v>2.399950676</v>
      </c>
      <c r="L97" s="1591">
        <v>2.3304702229999998</v>
      </c>
      <c r="M97" s="1591">
        <v>0.23839042499999999</v>
      </c>
      <c r="N97" s="1591">
        <v>-1.5741447070000001</v>
      </c>
    </row>
    <row r="98" spans="1:14" x14ac:dyDescent="0.25">
      <c r="A98" s="225" t="s">
        <v>588</v>
      </c>
      <c r="B98" s="640">
        <v>82.644345174999998</v>
      </c>
      <c r="C98" s="640">
        <v>84.968750869999994</v>
      </c>
      <c r="D98" s="640">
        <v>86.284689720000003</v>
      </c>
      <c r="E98" s="640">
        <v>87.733636892999996</v>
      </c>
      <c r="F98" s="640">
        <v>88.788164070999997</v>
      </c>
      <c r="G98" s="640">
        <v>90.282505102000002</v>
      </c>
      <c r="H98" s="640">
        <v>90.319535982999994</v>
      </c>
      <c r="I98" s="640">
        <v>90.663425072999999</v>
      </c>
      <c r="J98" s="640">
        <v>92.146284350000002</v>
      </c>
      <c r="K98" s="1592">
        <v>92.994221675999995</v>
      </c>
      <c r="L98" s="1592">
        <v>94.362940910000006</v>
      </c>
      <c r="M98" s="1592">
        <v>95.007401396000006</v>
      </c>
      <c r="N98" s="1592">
        <v>97.381986268999995</v>
      </c>
    </row>
    <row r="99" spans="1:14" x14ac:dyDescent="0.25">
      <c r="A99" t="s">
        <v>176</v>
      </c>
      <c r="K99" s="1589"/>
      <c r="L99" s="1589"/>
      <c r="M99" s="1589"/>
      <c r="N99" s="1589"/>
    </row>
    <row r="100" spans="1:14" x14ac:dyDescent="0.25">
      <c r="A100" s="219" t="s">
        <v>177</v>
      </c>
      <c r="B100" s="113">
        <v>0.17227688583707554</v>
      </c>
      <c r="C100" s="113">
        <v>0.16105986035681083</v>
      </c>
      <c r="D100" s="113">
        <v>0.14611642088033769</v>
      </c>
      <c r="E100" s="113">
        <v>0.1503798500798858</v>
      </c>
      <c r="F100" s="113">
        <v>0.14895424371133612</v>
      </c>
      <c r="G100" s="113">
        <v>0.15194041505451836</v>
      </c>
      <c r="H100" s="113">
        <v>0.1612338068413057</v>
      </c>
      <c r="I100" s="113">
        <v>0.16490471554852787</v>
      </c>
      <c r="J100" s="113">
        <v>0.15509434299043315</v>
      </c>
      <c r="K100" s="148">
        <v>0.16346265950641883</v>
      </c>
      <c r="L100" s="148">
        <v>0.16289226778222249</v>
      </c>
      <c r="M100" s="148">
        <v>0.16526721694992852</v>
      </c>
      <c r="N100" s="148">
        <v>0.15753428832410893</v>
      </c>
    </row>
    <row r="101" spans="1:14" x14ac:dyDescent="0.25">
      <c r="A101" s="219" t="s">
        <v>178</v>
      </c>
      <c r="B101" s="113">
        <v>9.9007497604956585E-2</v>
      </c>
      <c r="C101" s="113">
        <v>8.6604370710508277E-2</v>
      </c>
      <c r="D101" s="113">
        <v>7.1935957424021438E-2</v>
      </c>
      <c r="E101" s="113">
        <v>7.387577529908243E-2</v>
      </c>
      <c r="F101" s="113">
        <v>7.1252782228107145E-2</v>
      </c>
      <c r="G101" s="113">
        <v>7.5300901396568448E-2</v>
      </c>
      <c r="H101" s="113">
        <v>8.2539059540062312E-2</v>
      </c>
      <c r="I101" s="113">
        <v>8.719572114644876E-2</v>
      </c>
      <c r="J101" s="113">
        <v>7.8988820435270821E-2</v>
      </c>
      <c r="K101" s="148">
        <v>8.6747484850012768E-2</v>
      </c>
      <c r="L101" s="148">
        <v>9.0380867676750007E-2</v>
      </c>
      <c r="M101" s="148">
        <v>9.5482550704958868E-2</v>
      </c>
      <c r="N101" s="148">
        <v>9.0249069420354572E-2</v>
      </c>
    </row>
    <row r="102" spans="1:14" x14ac:dyDescent="0.25">
      <c r="A102" s="219" t="s">
        <v>179</v>
      </c>
      <c r="B102" s="113">
        <v>0.80840044855214666</v>
      </c>
      <c r="C102" s="113">
        <v>0.81546053273581465</v>
      </c>
      <c r="D102" s="113">
        <v>0.82224499967343201</v>
      </c>
      <c r="E102" s="113">
        <v>0.81626909637547851</v>
      </c>
      <c r="F102" s="113">
        <v>0.82897247980503863</v>
      </c>
      <c r="G102" s="113">
        <v>0.82630392869489799</v>
      </c>
      <c r="H102" s="113">
        <v>0.81496073828924176</v>
      </c>
      <c r="I102" s="113">
        <v>0.78743309445356247</v>
      </c>
      <c r="J102" s="113">
        <v>0.80867260923173845</v>
      </c>
      <c r="K102" s="148">
        <v>0.78546310325527258</v>
      </c>
      <c r="L102" s="148">
        <v>0.75390487130553008</v>
      </c>
      <c r="M102" s="148">
        <v>0.71551599934926147</v>
      </c>
      <c r="N102" s="148">
        <v>0.70935618524173616</v>
      </c>
    </row>
    <row r="103" spans="1:14" x14ac:dyDescent="0.25">
      <c r="A103" s="547" t="s">
        <v>180</v>
      </c>
      <c r="B103" s="116">
        <v>4.6924486974802955</v>
      </c>
      <c r="C103" s="116">
        <v>5.0630897787272966</v>
      </c>
      <c r="D103" s="116">
        <v>5.6273278165416531</v>
      </c>
      <c r="E103" s="116">
        <v>5.4280483451862365</v>
      </c>
      <c r="F103" s="116">
        <v>5.5652827281076638</v>
      </c>
      <c r="G103" s="116">
        <v>5.4383419210643105</v>
      </c>
      <c r="H103" s="116">
        <v>5.054527671677234</v>
      </c>
      <c r="I103" s="116">
        <v>4.7750793046414612</v>
      </c>
      <c r="J103" s="116">
        <v>5.2140690217284114</v>
      </c>
      <c r="K103" s="116">
        <v>4.805153088950135</v>
      </c>
      <c r="L103" s="116">
        <v>4.6282422214997778</v>
      </c>
      <c r="M103" s="116">
        <v>4.3294490737751303</v>
      </c>
      <c r="N103" s="116">
        <v>4.5028685042986725</v>
      </c>
    </row>
  </sheetData>
  <mergeCells count="1">
    <mergeCell ref="A51:H5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HX57"/>
  <sheetViews>
    <sheetView workbookViewId="0">
      <pane xSplit="1" ySplit="5" topLeftCell="B6" activePane="bottomRight" state="frozen"/>
      <selection activeCell="B6" sqref="B6"/>
      <selection pane="topRight" activeCell="B6" sqref="B6"/>
      <selection pane="bottomLeft" activeCell="B6" sqref="B6"/>
      <selection pane="bottomRight" activeCell="J31" sqref="J31"/>
    </sheetView>
  </sheetViews>
  <sheetFormatPr baseColWidth="10" defaultColWidth="11.42578125" defaultRowHeight="15" x14ac:dyDescent="0.25"/>
  <cols>
    <col min="1" max="1" width="51" style="2" customWidth="1"/>
    <col min="2" max="2" width="9.7109375" style="2" customWidth="1"/>
    <col min="3" max="3" width="10.85546875" style="2" customWidth="1"/>
    <col min="4" max="4" width="9.7109375" style="2" customWidth="1"/>
    <col min="5" max="5" width="9.42578125" customWidth="1"/>
    <col min="6" max="6" width="9.7109375" style="2" customWidth="1"/>
    <col min="7" max="7" width="9.7109375" customWidth="1"/>
    <col min="8" max="8" width="9.7109375" style="2" customWidth="1"/>
    <col min="9" max="16384" width="11.42578125" style="2"/>
  </cols>
  <sheetData>
    <row r="1" spans="1:10" ht="18" x14ac:dyDescent="0.25">
      <c r="A1" s="120" t="s">
        <v>200</v>
      </c>
      <c r="B1" s="171"/>
      <c r="C1" s="171"/>
      <c r="D1" s="171"/>
      <c r="E1" s="171"/>
      <c r="F1" s="171"/>
      <c r="G1" s="171"/>
      <c r="H1" s="171"/>
    </row>
    <row r="2" spans="1:10" x14ac:dyDescent="0.25">
      <c r="A2" s="172"/>
      <c r="B2" s="173"/>
      <c r="C2" s="173"/>
      <c r="D2" s="173"/>
      <c r="E2" s="174"/>
      <c r="F2" s="128"/>
      <c r="G2" s="174"/>
      <c r="H2" s="128"/>
    </row>
    <row r="3" spans="1:10" ht="18.75" x14ac:dyDescent="0.25">
      <c r="A3" s="175" t="s">
        <v>201</v>
      </c>
      <c r="B3" s="173"/>
      <c r="C3" s="173"/>
      <c r="D3" s="173"/>
      <c r="E3" s="174"/>
      <c r="F3" s="128"/>
      <c r="G3" s="174"/>
      <c r="H3" s="128"/>
    </row>
    <row r="4" spans="1:10" ht="12.75" x14ac:dyDescent="0.2">
      <c r="A4" s="69" t="s">
        <v>142</v>
      </c>
      <c r="B4" s="176"/>
      <c r="C4" s="173"/>
      <c r="D4" s="176"/>
      <c r="E4" s="173"/>
      <c r="F4" s="176"/>
      <c r="G4" s="1709" t="s">
        <v>143</v>
      </c>
      <c r="H4" s="1709"/>
    </row>
    <row r="5" spans="1:10" ht="25.5" x14ac:dyDescent="0.2">
      <c r="A5" s="70" t="s">
        <v>144</v>
      </c>
      <c r="B5" s="177">
        <v>2021</v>
      </c>
      <c r="C5" s="72" t="s">
        <v>2002</v>
      </c>
      <c r="D5" s="177">
        <v>2022</v>
      </c>
      <c r="E5" s="72" t="s">
        <v>2037</v>
      </c>
      <c r="F5" s="177">
        <v>2023</v>
      </c>
      <c r="G5" s="72" t="s">
        <v>2038</v>
      </c>
      <c r="H5" s="177">
        <v>2024</v>
      </c>
    </row>
    <row r="6" spans="1:10" s="123" customFormat="1" ht="12.75" x14ac:dyDescent="0.2">
      <c r="A6" s="178" t="s">
        <v>147</v>
      </c>
      <c r="B6" s="179">
        <v>57.835275631000002</v>
      </c>
      <c r="C6" s="180">
        <v>3.9486596865526025E-2</v>
      </c>
      <c r="D6" s="179">
        <v>59.503248477</v>
      </c>
      <c r="E6" s="180">
        <v>6.5062340693485821E-2</v>
      </c>
      <c r="F6" s="179">
        <v>63.333920423000002</v>
      </c>
      <c r="G6" s="180">
        <v>3.874202674668048E-2</v>
      </c>
      <c r="H6" s="179">
        <v>65.787604861999995</v>
      </c>
    </row>
    <row r="7" spans="1:10" s="123" customFormat="1" ht="12.75" x14ac:dyDescent="0.2">
      <c r="A7" s="80" t="s">
        <v>35</v>
      </c>
      <c r="B7" s="81">
        <v>3.7320029350000001</v>
      </c>
      <c r="C7" s="82">
        <v>8.3078431883470749E-2</v>
      </c>
      <c r="D7" s="81">
        <v>4.0394266180000002</v>
      </c>
      <c r="E7" s="82">
        <v>9.6389867068727986E-2</v>
      </c>
      <c r="F7" s="81">
        <v>4.4277757190000004</v>
      </c>
      <c r="G7" s="82">
        <v>1.2968372077565071E-2</v>
      </c>
      <c r="H7" s="81">
        <v>4.4851967620000002</v>
      </c>
    </row>
    <row r="8" spans="1:10" s="123" customFormat="1" ht="12.75" x14ac:dyDescent="0.2">
      <c r="A8" s="80" t="s">
        <v>37</v>
      </c>
      <c r="B8" s="81">
        <v>12.336198539</v>
      </c>
      <c r="C8" s="82">
        <v>5.1098374855009121E-2</v>
      </c>
      <c r="D8" s="81">
        <v>12.95611038</v>
      </c>
      <c r="E8" s="82">
        <v>7.0459255401800425E-2</v>
      </c>
      <c r="F8" s="81">
        <v>13.869412773000001</v>
      </c>
      <c r="G8" s="82">
        <v>3.2939562436945291E-2</v>
      </c>
      <c r="H8" s="81">
        <v>14.326265161</v>
      </c>
    </row>
    <row r="9" spans="1:10" s="123" customFormat="1" ht="12.75" x14ac:dyDescent="0.2">
      <c r="A9" s="80" t="s">
        <v>148</v>
      </c>
      <c r="B9" s="81">
        <v>0.57761393699999997</v>
      </c>
      <c r="C9" s="82">
        <v>-1.2168842475996922E-2</v>
      </c>
      <c r="D9" s="81">
        <v>0.57292960800000003</v>
      </c>
      <c r="E9" s="82">
        <v>0.30734156635226473</v>
      </c>
      <c r="F9" s="81">
        <v>0.74946294199999997</v>
      </c>
      <c r="G9" s="82">
        <v>0.11771676630810646</v>
      </c>
      <c r="H9" s="81">
        <v>0.83768729600000003</v>
      </c>
    </row>
    <row r="10" spans="1:10" ht="12.75" x14ac:dyDescent="0.2">
      <c r="A10" s="80" t="s">
        <v>39</v>
      </c>
      <c r="B10" s="81">
        <v>40.420424994999998</v>
      </c>
      <c r="C10" s="82">
        <v>3.1805824601777832E-2</v>
      </c>
      <c r="D10" s="81">
        <v>41.101321974000001</v>
      </c>
      <c r="E10" s="82">
        <v>5.6783074114669985E-2</v>
      </c>
      <c r="F10" s="81">
        <v>43.394811050000001</v>
      </c>
      <c r="G10" s="82">
        <v>4.2390492146180181E-2</v>
      </c>
      <c r="H10" s="81">
        <v>45.234338446999999</v>
      </c>
    </row>
    <row r="11" spans="1:10" s="123" customFormat="1" ht="12.75" x14ac:dyDescent="0.2">
      <c r="A11" s="80" t="s">
        <v>149</v>
      </c>
      <c r="B11" s="81">
        <v>0.76903522400000002</v>
      </c>
      <c r="C11" s="82">
        <v>8.1903295720893388E-2</v>
      </c>
      <c r="D11" s="81">
        <v>0.83345989700000001</v>
      </c>
      <c r="E11" s="82">
        <v>7.0722145650599311E-2</v>
      </c>
      <c r="F11" s="81">
        <v>0.89245793900000003</v>
      </c>
      <c r="G11" s="82">
        <v>1.3064210077019744E-2</v>
      </c>
      <c r="H11" s="81">
        <v>0.90411719700000004</v>
      </c>
    </row>
    <row r="12" spans="1:10" ht="12.75" x14ac:dyDescent="0.2">
      <c r="A12" s="181" t="s">
        <v>150</v>
      </c>
      <c r="B12" s="182">
        <v>69.160588137000005</v>
      </c>
      <c r="C12" s="183">
        <v>4.1417995975549404E-2</v>
      </c>
      <c r="D12" s="182">
        <v>71.408815794000006</v>
      </c>
      <c r="E12" s="183">
        <v>-1.170515018057916E-2</v>
      </c>
      <c r="F12" s="182">
        <v>70.540571099999994</v>
      </c>
      <c r="G12" s="183">
        <v>1.8690080324570424E-3</v>
      </c>
      <c r="H12" s="182">
        <v>70.672411994000001</v>
      </c>
    </row>
    <row r="13" spans="1:10" ht="12.75" x14ac:dyDescent="0.2">
      <c r="A13" s="184" t="s">
        <v>60</v>
      </c>
      <c r="B13" s="81">
        <v>51.553222263000002</v>
      </c>
      <c r="C13" s="82">
        <v>4.2709329220819159E-2</v>
      </c>
      <c r="D13" s="81">
        <v>53.284452768000001</v>
      </c>
      <c r="E13" s="82">
        <v>-3.2291083715597191E-2</v>
      </c>
      <c r="F13" s="81">
        <v>51.538584743000001</v>
      </c>
      <c r="G13" s="82">
        <v>-1.6063099814017323E-2</v>
      </c>
      <c r="H13" s="81">
        <v>50.710715311999998</v>
      </c>
    </row>
    <row r="14" spans="1:10" ht="12.75" x14ac:dyDescent="0.2">
      <c r="A14" s="86" t="s">
        <v>151</v>
      </c>
      <c r="B14" s="81">
        <v>7.3264690689999998</v>
      </c>
      <c r="C14" s="82">
        <v>-1.1743717529297593E-2</v>
      </c>
      <c r="D14" s="81">
        <v>7.2016213520000001</v>
      </c>
      <c r="E14" s="82">
        <v>-0.48314132777196184</v>
      </c>
      <c r="F14" s="81">
        <v>3.7185669790000002</v>
      </c>
      <c r="G14" s="82">
        <v>-2.8546613681958322E-2</v>
      </c>
      <c r="H14" s="81">
        <v>3.6124144839999999</v>
      </c>
    </row>
    <row r="15" spans="1:10" ht="12.75" x14ac:dyDescent="0.2">
      <c r="A15" s="86" t="s">
        <v>152</v>
      </c>
      <c r="B15" s="81">
        <v>44.226753195000001</v>
      </c>
      <c r="C15" s="82">
        <v>5.1624053942547432E-2</v>
      </c>
      <c r="D15" s="81">
        <v>46.082831415999998</v>
      </c>
      <c r="E15" s="82">
        <v>3.8202675850895096E-2</v>
      </c>
      <c r="F15" s="81">
        <v>47.820017763999999</v>
      </c>
      <c r="G15" s="82">
        <v>-1.5092360265564819E-2</v>
      </c>
      <c r="H15" s="81">
        <v>47.098300827999999</v>
      </c>
    </row>
    <row r="16" spans="1:10" ht="12.75" x14ac:dyDescent="0.2">
      <c r="A16" s="185" t="s">
        <v>214</v>
      </c>
      <c r="B16" s="81">
        <v>14.699443370999999</v>
      </c>
      <c r="C16" s="82">
        <v>9.5119561679102071E-2</v>
      </c>
      <c r="D16" s="81">
        <v>16.091272107000002</v>
      </c>
      <c r="E16" s="197">
        <v>0.26710460162799743</v>
      </c>
      <c r="F16" s="186">
        <v>20.383644148999998</v>
      </c>
      <c r="G16" s="82">
        <v>0</v>
      </c>
      <c r="H16" s="186">
        <v>20.690807516</v>
      </c>
      <c r="J16" s="157"/>
    </row>
    <row r="17" spans="1:8" ht="12.75" x14ac:dyDescent="0.2">
      <c r="A17" s="185" t="s">
        <v>206</v>
      </c>
      <c r="B17" s="186">
        <v>14.354819812000001</v>
      </c>
      <c r="C17" s="187">
        <v>2.4005845899625067E-2</v>
      </c>
      <c r="D17" s="186">
        <v>14.595104317000001</v>
      </c>
      <c r="E17" s="187">
        <v>-0.21846538082283873</v>
      </c>
      <c r="F17" s="186">
        <v>11.40189062</v>
      </c>
      <c r="G17" s="187">
        <v>-0.13547852321003939</v>
      </c>
      <c r="H17" s="186">
        <v>9.8571793169999999</v>
      </c>
    </row>
    <row r="18" spans="1:8" ht="12.75" x14ac:dyDescent="0.2">
      <c r="A18" s="185" t="s">
        <v>207</v>
      </c>
      <c r="B18" s="186">
        <v>5.4394067350000004</v>
      </c>
      <c r="C18" s="187">
        <v>8.2983840857842051E-3</v>
      </c>
      <c r="D18" s="186">
        <v>5.1805340879999999</v>
      </c>
      <c r="E18" s="187">
        <v>-3.0292024502175385E-3</v>
      </c>
      <c r="F18" s="186">
        <v>5.1472475830000004</v>
      </c>
      <c r="G18" s="187">
        <v>7.7238219764879101E-3</v>
      </c>
      <c r="H18" s="186">
        <v>5.1870040069999996</v>
      </c>
    </row>
    <row r="19" spans="1:8" s="124" customFormat="1" ht="12.75" x14ac:dyDescent="0.2">
      <c r="A19" s="185" t="s">
        <v>208</v>
      </c>
      <c r="B19" s="186">
        <v>7.9274597279999997</v>
      </c>
      <c r="C19" s="187">
        <v>4.7112650772221709E-2</v>
      </c>
      <c r="D19" s="186">
        <v>8.3025329479999996</v>
      </c>
      <c r="E19" s="187">
        <v>7.2879394666514719E-2</v>
      </c>
      <c r="F19" s="186">
        <v>8.9073598</v>
      </c>
      <c r="G19" s="187">
        <v>5.7557838855908816E-2</v>
      </c>
      <c r="H19" s="186">
        <v>9.4200481800000002</v>
      </c>
    </row>
    <row r="20" spans="1:8" s="124" customFormat="1" ht="12.75" x14ac:dyDescent="0.2">
      <c r="A20" s="80" t="s">
        <v>153</v>
      </c>
      <c r="B20" s="81">
        <v>10.213643742</v>
      </c>
      <c r="C20" s="82">
        <v>-5.9550351792803102E-4</v>
      </c>
      <c r="D20" s="81">
        <v>10.021574398</v>
      </c>
      <c r="E20" s="82">
        <v>-6.1258668453123555E-3</v>
      </c>
      <c r="F20" s="81">
        <v>9.9535789369999996</v>
      </c>
      <c r="G20" s="82">
        <v>6.3431706725403103E-4</v>
      </c>
      <c r="H20" s="81">
        <v>9.9598926619999997</v>
      </c>
    </row>
    <row r="21" spans="1:8" s="124" customFormat="1" ht="12.75" x14ac:dyDescent="0.2">
      <c r="A21" s="86" t="s">
        <v>2008</v>
      </c>
      <c r="B21" s="81">
        <v>7.975885839</v>
      </c>
      <c r="C21" s="82">
        <v>2.1319477188164182E-3</v>
      </c>
      <c r="D21" s="81">
        <v>7.8063424899999996</v>
      </c>
      <c r="E21" s="82">
        <v>-7.3256032050661446E-5</v>
      </c>
      <c r="F21" s="81">
        <v>7.7989454120000001</v>
      </c>
      <c r="G21" s="82">
        <v>-1.1375178990669088E-4</v>
      </c>
      <c r="H21" s="81">
        <v>7.7980582680000001</v>
      </c>
    </row>
    <row r="22" spans="1:8" ht="12.75" x14ac:dyDescent="0.2">
      <c r="A22" s="86" t="s">
        <v>155</v>
      </c>
      <c r="B22" s="81">
        <v>0.45796498899999999</v>
      </c>
      <c r="C22" s="82">
        <v>1.7466990326754805E-2</v>
      </c>
      <c r="D22" s="81">
        <v>0.46558506100000002</v>
      </c>
      <c r="E22" s="82">
        <v>-9.9749412480900634E-3</v>
      </c>
      <c r="F22" s="81">
        <v>0.46095149600000002</v>
      </c>
      <c r="G22" s="82">
        <v>-2.7118558261496339E-3</v>
      </c>
      <c r="H22" s="81">
        <v>0.45970146200000001</v>
      </c>
    </row>
    <row r="23" spans="1:8" ht="12.75" x14ac:dyDescent="0.2">
      <c r="A23" s="86" t="s">
        <v>156</v>
      </c>
      <c r="B23" s="81">
        <v>1.7797929139999999</v>
      </c>
      <c r="C23" s="82">
        <v>-1.7598316735012665E-2</v>
      </c>
      <c r="D23" s="81">
        <v>1.7496468460000001</v>
      </c>
      <c r="E23" s="82">
        <v>-3.208184176115525E-2</v>
      </c>
      <c r="F23" s="81">
        <v>1.6936820290000001</v>
      </c>
      <c r="G23" s="82">
        <v>4.9896632634105487E-3</v>
      </c>
      <c r="H23" s="81">
        <v>1.702132932</v>
      </c>
    </row>
    <row r="24" spans="1:8" ht="12.75" x14ac:dyDescent="0.2">
      <c r="A24" s="188" t="s">
        <v>157</v>
      </c>
      <c r="B24" s="189">
        <v>4.9814980760000003</v>
      </c>
      <c r="C24" s="190">
        <v>0.12969856096897225</v>
      </c>
      <c r="D24" s="189">
        <v>5.587215982</v>
      </c>
      <c r="E24" s="190">
        <v>0.14647793722709856</v>
      </c>
      <c r="F24" s="189">
        <v>6.4020039530000004</v>
      </c>
      <c r="G24" s="190">
        <v>0.11655216514671829</v>
      </c>
      <c r="H24" s="189">
        <v>7.1481713750000004</v>
      </c>
    </row>
    <row r="25" spans="1:8" s="123" customFormat="1" ht="12.75" x14ac:dyDescent="0.2">
      <c r="A25" s="80" t="s">
        <v>94</v>
      </c>
      <c r="B25" s="81">
        <v>0.41848628399999999</v>
      </c>
      <c r="C25" s="82">
        <v>7.1169592263551129E-2</v>
      </c>
      <c r="D25" s="81">
        <v>0.44879950000000002</v>
      </c>
      <c r="E25" s="82">
        <v>4.7551687090238381E-2</v>
      </c>
      <c r="F25" s="81">
        <v>0.47109111599999998</v>
      </c>
      <c r="G25" s="82">
        <v>0.10218955392060503</v>
      </c>
      <c r="H25" s="81">
        <v>0.51923170699999999</v>
      </c>
    </row>
    <row r="26" spans="1:8" ht="12.75" x14ac:dyDescent="0.2">
      <c r="A26" s="97" t="s">
        <v>158</v>
      </c>
      <c r="B26" s="81">
        <v>1.993737772</v>
      </c>
      <c r="C26" s="82">
        <v>-2.488821657284368E-3</v>
      </c>
      <c r="D26" s="81">
        <v>2.0667731460000001</v>
      </c>
      <c r="E26" s="82">
        <v>5.1411537286986997E-2</v>
      </c>
      <c r="F26" s="81">
        <v>2.1753123520000002</v>
      </c>
      <c r="G26" s="82">
        <v>7.3133674735829324E-2</v>
      </c>
      <c r="H26" s="81">
        <v>2.3344009379999999</v>
      </c>
    </row>
    <row r="27" spans="1:8" s="123" customFormat="1" ht="12.75" x14ac:dyDescent="0.2">
      <c r="A27" s="191" t="s">
        <v>159</v>
      </c>
      <c r="B27" s="179">
        <v>11.325312506</v>
      </c>
      <c r="C27" s="180">
        <v>5.1100533803635884E-2</v>
      </c>
      <c r="D27" s="179">
        <v>11.905567316999999</v>
      </c>
      <c r="E27" s="180">
        <v>-0.39592710543685883</v>
      </c>
      <c r="F27" s="179">
        <v>7.2066506769999998</v>
      </c>
      <c r="G27" s="180">
        <v>-0.3221806701981762</v>
      </c>
      <c r="H27" s="179">
        <v>4.8848071319999997</v>
      </c>
    </row>
    <row r="28" spans="1:8" s="123" customFormat="1" ht="12.75" x14ac:dyDescent="0.2">
      <c r="A28" s="192" t="s">
        <v>160</v>
      </c>
      <c r="B28" s="164">
        <v>7.8056858550000001</v>
      </c>
      <c r="C28" s="193">
        <v>0.10750889822955312</v>
      </c>
      <c r="D28" s="164">
        <v>8.5857802579999998</v>
      </c>
      <c r="E28" s="193">
        <v>-0.54179522789934698</v>
      </c>
      <c r="F28" s="164">
        <v>3.9484919789999999</v>
      </c>
      <c r="G28" s="193">
        <v>-0.55360526971454183</v>
      </c>
      <c r="H28" s="164">
        <v>1.7625860120000001</v>
      </c>
    </row>
    <row r="29" spans="1:8" ht="25.5" x14ac:dyDescent="0.2">
      <c r="A29" s="194" t="s">
        <v>161</v>
      </c>
      <c r="B29" s="182">
        <v>11.389285943000001</v>
      </c>
      <c r="C29" s="183">
        <v>7.0924100587846928E-2</v>
      </c>
      <c r="D29" s="182">
        <v>12.245590891999999</v>
      </c>
      <c r="E29" s="183">
        <v>2.3616510391795575E-2</v>
      </c>
      <c r="F29" s="182">
        <v>12.544685641999999</v>
      </c>
      <c r="G29" s="183">
        <v>-2.9195394006031772E-2</v>
      </c>
      <c r="H29" s="182">
        <v>12.178438602</v>
      </c>
    </row>
    <row r="30" spans="1:8" ht="12.75" x14ac:dyDescent="0.2">
      <c r="A30" s="97" t="s">
        <v>109</v>
      </c>
      <c r="B30" s="81">
        <v>7.3851201639999999</v>
      </c>
      <c r="C30" s="82">
        <v>8.0059951842287091E-2</v>
      </c>
      <c r="D30" s="81">
        <v>7.9909469580000003</v>
      </c>
      <c r="E30" s="82">
        <v>2.6945747023652489E-2</v>
      </c>
      <c r="F30" s="81">
        <v>8.2061774580000009</v>
      </c>
      <c r="G30" s="82">
        <v>-2.4408039190614295E-2</v>
      </c>
      <c r="H30" s="81">
        <v>8.0058807569999999</v>
      </c>
    </row>
    <row r="31" spans="1:8" s="123" customFormat="1" ht="12.75" x14ac:dyDescent="0.2">
      <c r="A31" s="97" t="s">
        <v>162</v>
      </c>
      <c r="B31" s="81">
        <v>3.733723651</v>
      </c>
      <c r="C31" s="82">
        <v>4.9246362185617398E-2</v>
      </c>
      <c r="D31" s="81">
        <v>3.9311249309999998</v>
      </c>
      <c r="E31" s="82">
        <v>2.1884125251987685E-2</v>
      </c>
      <c r="F31" s="81">
        <v>4.0264686730000001</v>
      </c>
      <c r="G31" s="82">
        <v>-2.8539819959503276E-2</v>
      </c>
      <c r="H31" s="81">
        <v>3.911553982</v>
      </c>
    </row>
    <row r="32" spans="1:8" ht="12.75" x14ac:dyDescent="0.2">
      <c r="A32" s="97" t="s">
        <v>202</v>
      </c>
      <c r="B32" s="81">
        <v>0.27044212699999998</v>
      </c>
      <c r="C32" s="82">
        <v>0.12350760621927481</v>
      </c>
      <c r="D32" s="81">
        <v>0.32351900300000003</v>
      </c>
      <c r="E32" s="82">
        <v>-3.7451065905404035E-2</v>
      </c>
      <c r="F32" s="81">
        <v>0.31203951099999999</v>
      </c>
      <c r="G32" s="82">
        <v>-0.16355508261259899</v>
      </c>
      <c r="H32" s="81">
        <v>0.261003863</v>
      </c>
    </row>
    <row r="33" spans="1:8" ht="12.75" x14ac:dyDescent="0.2">
      <c r="A33" s="194" t="s">
        <v>164</v>
      </c>
      <c r="B33" s="182">
        <v>2.62687866</v>
      </c>
      <c r="C33" s="183">
        <v>8.0182394010911429E-2</v>
      </c>
      <c r="D33" s="182">
        <v>2.8579966969999999</v>
      </c>
      <c r="E33" s="183">
        <v>0.12482999316327659</v>
      </c>
      <c r="F33" s="182">
        <v>3.2178764850000001</v>
      </c>
      <c r="G33" s="183">
        <v>8.9473928331962327E-3</v>
      </c>
      <c r="H33" s="182">
        <v>3.24666809</v>
      </c>
    </row>
    <row r="34" spans="1:8" ht="12.75" x14ac:dyDescent="0.2">
      <c r="A34" s="97" t="s">
        <v>124</v>
      </c>
      <c r="B34" s="81">
        <v>1.003607524</v>
      </c>
      <c r="C34" s="82">
        <v>6.8697798186425851E-2</v>
      </c>
      <c r="D34" s="81">
        <v>1.0709381010000001</v>
      </c>
      <c r="E34" s="82">
        <v>0.10951921365155659</v>
      </c>
      <c r="F34" s="81">
        <v>1.1881970230000001</v>
      </c>
      <c r="G34" s="82">
        <v>1.9424258395907446E-2</v>
      </c>
      <c r="H34" s="81">
        <v>1.211276869</v>
      </c>
    </row>
    <row r="35" spans="1:8" s="123" customFormat="1" ht="12.75" x14ac:dyDescent="0.2">
      <c r="A35" s="97" t="s">
        <v>203</v>
      </c>
      <c r="B35" s="81">
        <v>1.2260797139999999</v>
      </c>
      <c r="C35" s="82">
        <v>0.14008175468679962</v>
      </c>
      <c r="D35" s="81">
        <v>1.421865076</v>
      </c>
      <c r="E35" s="82">
        <v>0.19162485442383659</v>
      </c>
      <c r="F35" s="81">
        <v>1.697744277</v>
      </c>
      <c r="G35" s="82">
        <v>5.3823724360579916E-3</v>
      </c>
      <c r="H35" s="81">
        <v>1.706882169</v>
      </c>
    </row>
    <row r="36" spans="1:8" ht="12.75" x14ac:dyDescent="0.2">
      <c r="A36" s="97" t="s">
        <v>166</v>
      </c>
      <c r="B36" s="81">
        <v>0.39719142200000002</v>
      </c>
      <c r="C36" s="82">
        <v>-6.4504989912489319E-2</v>
      </c>
      <c r="D36" s="81">
        <v>0.36519351999999999</v>
      </c>
      <c r="E36" s="82">
        <v>-9.0772817753647761E-2</v>
      </c>
      <c r="F36" s="81">
        <v>0.33193518599999999</v>
      </c>
      <c r="G36" s="82">
        <v>-1.0321695754182514E-2</v>
      </c>
      <c r="H36" s="81">
        <v>0.32850905200000002</v>
      </c>
    </row>
    <row r="37" spans="1:8" s="123" customFormat="1" ht="25.5" x14ac:dyDescent="0.2">
      <c r="A37" s="191" t="s">
        <v>167</v>
      </c>
      <c r="B37" s="179">
        <v>69.224561574000006</v>
      </c>
      <c r="C37" s="180">
        <v>4.4716896414281671E-2</v>
      </c>
      <c r="D37" s="179">
        <v>71.748839368999995</v>
      </c>
      <c r="E37" s="180">
        <v>5.7994281942869597E-2</v>
      </c>
      <c r="F37" s="179">
        <v>75.878606065</v>
      </c>
      <c r="G37" s="180">
        <v>2.7510223345587503E-2</v>
      </c>
      <c r="H37" s="179">
        <v>77.966043464999998</v>
      </c>
    </row>
    <row r="38" spans="1:8" s="123" customFormat="1" ht="12.75" x14ac:dyDescent="0.2">
      <c r="A38" s="194" t="s">
        <v>168</v>
      </c>
      <c r="B38" s="182">
        <v>71.787466796999993</v>
      </c>
      <c r="C38" s="183">
        <v>4.2814283473269876E-2</v>
      </c>
      <c r="D38" s="182">
        <v>74.266812490999996</v>
      </c>
      <c r="E38" s="183">
        <v>-6.4487194011053628E-3</v>
      </c>
      <c r="F38" s="182">
        <v>73.758447584999999</v>
      </c>
      <c r="G38" s="183">
        <v>2.1778183280618535E-3</v>
      </c>
      <c r="H38" s="182">
        <v>73.919080084000001</v>
      </c>
    </row>
    <row r="39" spans="1:8" ht="12.75" x14ac:dyDescent="0.2">
      <c r="A39" s="192" t="s">
        <v>169</v>
      </c>
      <c r="B39" s="162">
        <v>2.5629052240000001</v>
      </c>
      <c r="C39" s="193"/>
      <c r="D39" s="162">
        <v>2.5179731219999999</v>
      </c>
      <c r="E39" s="193"/>
      <c r="F39" s="164">
        <v>-2.1201584800000002</v>
      </c>
      <c r="G39" s="193"/>
      <c r="H39" s="164">
        <v>-4.0469633800000002</v>
      </c>
    </row>
    <row r="40" spans="1:8" ht="12.75" x14ac:dyDescent="0.2">
      <c r="A40" s="195" t="s">
        <v>170</v>
      </c>
      <c r="B40" s="103">
        <v>3.5196266509999998</v>
      </c>
      <c r="C40" s="104">
        <v>-7.5310859318182155E-2</v>
      </c>
      <c r="D40" s="103">
        <v>3.3197870599999999</v>
      </c>
      <c r="E40" s="104">
        <v>-2.0745001005291641E-2</v>
      </c>
      <c r="F40" s="103">
        <v>3.258158699</v>
      </c>
      <c r="G40" s="104">
        <v>-4.1722209247119335E-2</v>
      </c>
      <c r="H40" s="103">
        <v>3.1222211199999998</v>
      </c>
    </row>
    <row r="41" spans="1:8" ht="12.75" x14ac:dyDescent="0.2">
      <c r="A41" s="97" t="s">
        <v>171</v>
      </c>
      <c r="B41" s="81">
        <v>2.8907436569999998</v>
      </c>
      <c r="C41" s="82">
        <v>-0.19101175671209636</v>
      </c>
      <c r="D41" s="81">
        <v>2.3791583379999999</v>
      </c>
      <c r="E41" s="82">
        <v>0.21961240876550581</v>
      </c>
      <c r="F41" s="81">
        <v>2.9016505760000002</v>
      </c>
      <c r="G41" s="82">
        <v>0.82092076375498091</v>
      </c>
      <c r="H41" s="81">
        <v>5.2836757829999996</v>
      </c>
    </row>
    <row r="42" spans="1:8" s="124" customFormat="1" ht="12.75" x14ac:dyDescent="0.2">
      <c r="A42" s="97" t="s">
        <v>204</v>
      </c>
      <c r="B42" s="81">
        <v>-0.62888299400000003</v>
      </c>
      <c r="C42" s="82"/>
      <c r="D42" s="81">
        <v>-0.94062872200000003</v>
      </c>
      <c r="E42" s="82"/>
      <c r="F42" s="81">
        <v>-0.35650812300000001</v>
      </c>
      <c r="G42" s="82"/>
      <c r="H42" s="105">
        <v>2.1614546630000002</v>
      </c>
    </row>
    <row r="43" spans="1:8" ht="12.75" x14ac:dyDescent="0.2">
      <c r="A43" s="191" t="s">
        <v>173</v>
      </c>
      <c r="B43" s="179">
        <v>72.744188225000002</v>
      </c>
      <c r="C43" s="180">
        <v>3.8859184476799147E-2</v>
      </c>
      <c r="D43" s="179">
        <v>75.068626429000005</v>
      </c>
      <c r="E43" s="180">
        <v>5.4503131405193583E-2</v>
      </c>
      <c r="F43" s="179">
        <v>79.136764764000006</v>
      </c>
      <c r="G43" s="180">
        <v>2.4659838266319456E-2</v>
      </c>
      <c r="H43" s="179">
        <v>81.088264584000001</v>
      </c>
    </row>
    <row r="44" spans="1:8" ht="12.75" x14ac:dyDescent="0.2">
      <c r="A44" s="194" t="s">
        <v>174</v>
      </c>
      <c r="B44" s="182">
        <v>74.678210454999999</v>
      </c>
      <c r="C44" s="183">
        <v>3.3752474150677836E-2</v>
      </c>
      <c r="D44" s="182">
        <v>76.645970828000003</v>
      </c>
      <c r="E44" s="183">
        <v>5.9045759856490854E-4</v>
      </c>
      <c r="F44" s="182">
        <v>76.660098160999993</v>
      </c>
      <c r="G44" s="183">
        <v>3.3167942214996415E-2</v>
      </c>
      <c r="H44" s="182">
        <v>79.202755866999993</v>
      </c>
    </row>
    <row r="45" spans="1:8" ht="12.75" x14ac:dyDescent="0.2">
      <c r="A45" s="115" t="s">
        <v>175</v>
      </c>
      <c r="B45" s="125">
        <v>1.9340222300000001</v>
      </c>
      <c r="C45" s="193"/>
      <c r="D45" s="125">
        <v>1.5773444000000001</v>
      </c>
      <c r="E45" s="193"/>
      <c r="F45" s="1599">
        <v>-2.476666603</v>
      </c>
      <c r="G45" s="193"/>
      <c r="H45" s="1599">
        <v>-1.885508717</v>
      </c>
    </row>
    <row r="46" spans="1:8" ht="17.25" x14ac:dyDescent="0.2">
      <c r="A46" s="194" t="s">
        <v>2039</v>
      </c>
      <c r="B46" s="110">
        <v>31.778376279</v>
      </c>
      <c r="C46" s="137">
        <v>-3.1451181040212717E-2</v>
      </c>
      <c r="D46" s="110">
        <v>30.811117362000001</v>
      </c>
      <c r="E46" s="137">
        <v>-9.3252433218893316E-3</v>
      </c>
      <c r="F46" s="110">
        <v>30.515116273</v>
      </c>
      <c r="G46" s="137">
        <v>7.0831801873632694E-2</v>
      </c>
      <c r="H46" s="110">
        <v>32.676556943000001</v>
      </c>
    </row>
    <row r="47" spans="1:8" ht="12.75" x14ac:dyDescent="0.2">
      <c r="A47" s="191" t="s">
        <v>176</v>
      </c>
      <c r="B47" s="103"/>
      <c r="C47" s="112"/>
      <c r="D47" s="103"/>
      <c r="E47" s="112"/>
      <c r="F47" s="103"/>
      <c r="G47" s="112"/>
      <c r="H47" s="103"/>
    </row>
    <row r="48" spans="1:8" ht="12.75" x14ac:dyDescent="0.2">
      <c r="A48" s="97" t="s">
        <v>177</v>
      </c>
      <c r="B48" s="113">
        <v>0.16375384899222839</v>
      </c>
      <c r="C48" s="114">
        <v>0.15461680246469933</v>
      </c>
      <c r="D48" s="113">
        <v>0.16672405479101005</v>
      </c>
      <c r="E48" s="114">
        <v>-6.4741388383198499</v>
      </c>
      <c r="F48" s="113">
        <v>0.10216320288623237</v>
      </c>
      <c r="G48" s="114">
        <v>-3.3044193159852657</v>
      </c>
      <c r="H48" s="113">
        <v>6.9119009726379715E-2</v>
      </c>
    </row>
    <row r="49" spans="1:232" ht="12.75" x14ac:dyDescent="0.2">
      <c r="A49" s="97" t="s">
        <v>178</v>
      </c>
      <c r="B49" s="113">
        <v>0.11286320815458857</v>
      </c>
      <c r="C49" s="114">
        <v>0.72974689352396649</v>
      </c>
      <c r="D49" s="113">
        <v>0.12023417784672751</v>
      </c>
      <c r="E49" s="114">
        <v>-6.4314964143668103</v>
      </c>
      <c r="F49" s="113">
        <v>5.5974766257598389E-2</v>
      </c>
      <c r="G49" s="114">
        <v>-3.1034539056216874</v>
      </c>
      <c r="H49" s="113">
        <v>2.4940227201381514E-2</v>
      </c>
    </row>
    <row r="50" spans="1:232" ht="15" customHeight="1" x14ac:dyDescent="0.2">
      <c r="A50" s="97" t="s">
        <v>179</v>
      </c>
      <c r="B50" s="113">
        <v>0.45948678481522326</v>
      </c>
      <c r="C50" s="114">
        <v>-3.1625498419634024</v>
      </c>
      <c r="D50" s="113">
        <v>0.43147497993642475</v>
      </c>
      <c r="E50" s="114">
        <v>0.10420965729202036</v>
      </c>
      <c r="F50" s="113">
        <v>0.4325895835141601</v>
      </c>
      <c r="G50" s="114">
        <v>2.9776932938882394</v>
      </c>
      <c r="H50" s="113">
        <v>0.4623665164530425</v>
      </c>
    </row>
    <row r="51" spans="1:232" ht="15" customHeight="1" x14ac:dyDescent="0.25">
      <c r="A51" s="115" t="s">
        <v>188</v>
      </c>
      <c r="B51" s="116">
        <v>2.8059602118850351</v>
      </c>
      <c r="C51" s="117">
        <v>-0.21345575653405158</v>
      </c>
      <c r="D51" s="116">
        <v>2.5879587710200673</v>
      </c>
      <c r="E51" s="117">
        <v>1.6631168696744711</v>
      </c>
      <c r="F51" s="116">
        <v>4.2342993494035843</v>
      </c>
      <c r="G51" s="1661">
        <v>2.4551268776706356</v>
      </c>
      <c r="H51" s="116">
        <v>6.68942622707422</v>
      </c>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6"/>
      <c r="BQ51" s="196"/>
      <c r="BR51" s="196"/>
      <c r="BS51" s="196"/>
      <c r="BT51" s="196"/>
      <c r="BU51" s="196"/>
      <c r="BV51" s="196"/>
      <c r="BW51" s="196"/>
      <c r="BX51" s="196"/>
      <c r="BY51" s="196"/>
      <c r="BZ51" s="196"/>
      <c r="CA51" s="196"/>
      <c r="CB51" s="196"/>
      <c r="CC51" s="196"/>
      <c r="CD51" s="196"/>
      <c r="CE51" s="196"/>
      <c r="CF51" s="196"/>
      <c r="CG51" s="196"/>
      <c r="CH51" s="196"/>
      <c r="CI51" s="196"/>
      <c r="CJ51" s="196"/>
      <c r="CK51" s="196"/>
      <c r="CL51" s="196"/>
      <c r="CM51" s="196"/>
      <c r="CN51" s="196"/>
      <c r="CO51" s="196"/>
      <c r="CP51" s="196"/>
      <c r="CQ51" s="196"/>
      <c r="CR51" s="196"/>
      <c r="CS51" s="196"/>
      <c r="CT51" s="196"/>
      <c r="CU51" s="196"/>
      <c r="CV51" s="196"/>
      <c r="CW51" s="196"/>
      <c r="CX51" s="196"/>
      <c r="CY51" s="196"/>
      <c r="CZ51" s="196"/>
      <c r="DA51" s="196"/>
      <c r="DB51" s="196"/>
      <c r="DC51" s="196"/>
      <c r="DD51" s="196"/>
      <c r="DE51" s="196"/>
      <c r="DF51" s="196"/>
      <c r="DG51" s="196"/>
      <c r="DH51" s="196"/>
      <c r="DI51" s="196"/>
      <c r="DJ51" s="196"/>
      <c r="DK51" s="196"/>
      <c r="DL51" s="196"/>
      <c r="DM51" s="196"/>
      <c r="DN51" s="196"/>
      <c r="DO51" s="196"/>
      <c r="DP51" s="196"/>
      <c r="DQ51" s="196"/>
      <c r="DR51" s="196"/>
      <c r="DS51" s="196"/>
      <c r="DT51" s="196"/>
      <c r="DU51" s="196"/>
      <c r="DV51" s="196"/>
      <c r="DW51" s="196"/>
      <c r="DX51" s="196"/>
      <c r="DY51" s="196"/>
      <c r="DZ51" s="196"/>
      <c r="EA51" s="196"/>
      <c r="EB51" s="196"/>
      <c r="EC51" s="196"/>
      <c r="ED51" s="196"/>
      <c r="EE51" s="196"/>
      <c r="EF51" s="196"/>
      <c r="EG51" s="196"/>
      <c r="EH51" s="196"/>
      <c r="EI51" s="196"/>
      <c r="EJ51" s="196"/>
      <c r="EK51" s="196"/>
      <c r="EL51" s="196"/>
      <c r="EM51" s="196"/>
      <c r="EN51" s="196"/>
      <c r="EO51" s="196"/>
      <c r="EP51" s="196"/>
      <c r="EQ51" s="196"/>
      <c r="ER51" s="196"/>
      <c r="ES51" s="196"/>
      <c r="ET51" s="196"/>
      <c r="EU51" s="196"/>
      <c r="EV51" s="196"/>
      <c r="EW51" s="196"/>
      <c r="EX51" s="196"/>
      <c r="EY51" s="196"/>
      <c r="EZ51" s="196"/>
      <c r="FA51" s="196"/>
      <c r="FB51" s="196"/>
      <c r="FC51" s="196"/>
      <c r="FD51" s="196"/>
      <c r="FE51" s="196"/>
      <c r="FF51" s="196"/>
      <c r="FG51" s="196"/>
      <c r="FH51" s="196"/>
      <c r="FI51" s="196"/>
      <c r="FJ51" s="196"/>
      <c r="FK51" s="196"/>
      <c r="FL51" s="196"/>
      <c r="FM51" s="196"/>
      <c r="FN51" s="196"/>
      <c r="FO51" s="196"/>
      <c r="FP51" s="196"/>
      <c r="FQ51" s="196"/>
      <c r="FR51" s="196"/>
      <c r="FS51" s="196"/>
      <c r="FT51" s="196"/>
      <c r="FU51" s="196"/>
      <c r="FV51" s="196"/>
      <c r="FW51" s="196"/>
      <c r="FX51" s="196"/>
      <c r="FY51" s="196"/>
      <c r="FZ51" s="196"/>
      <c r="GA51" s="196"/>
      <c r="GB51" s="196"/>
      <c r="GC51" s="196"/>
      <c r="GD51" s="196"/>
      <c r="GE51" s="196"/>
      <c r="GF51" s="196"/>
      <c r="GG51" s="196"/>
      <c r="GH51" s="196"/>
      <c r="GI51" s="196"/>
      <c r="GJ51" s="196"/>
      <c r="GK51" s="196"/>
      <c r="GL51" s="196"/>
      <c r="GM51" s="196"/>
      <c r="GN51" s="196"/>
      <c r="GO51" s="196"/>
      <c r="GP51" s="196"/>
      <c r="GQ51" s="196"/>
      <c r="GR51" s="196"/>
      <c r="GS51" s="196"/>
      <c r="GT51" s="196"/>
      <c r="GU51" s="196"/>
      <c r="GV51" s="196"/>
      <c r="GW51" s="196"/>
      <c r="GX51" s="196"/>
      <c r="GY51" s="196"/>
      <c r="GZ51" s="196"/>
      <c r="HA51" s="196"/>
      <c r="HB51" s="196"/>
      <c r="HC51" s="196"/>
      <c r="HD51" s="196"/>
      <c r="HE51" s="196"/>
      <c r="HF51" s="196"/>
      <c r="HG51" s="196"/>
      <c r="HH51" s="196"/>
      <c r="HI51" s="196"/>
      <c r="HJ51" s="196"/>
      <c r="HK51" s="196"/>
      <c r="HL51" s="196"/>
      <c r="HM51" s="196"/>
      <c r="HN51" s="196"/>
      <c r="HO51" s="196"/>
      <c r="HP51" s="196"/>
      <c r="HQ51" s="196"/>
      <c r="HR51" s="196"/>
      <c r="HS51" s="196"/>
      <c r="HT51" s="196"/>
      <c r="HU51" s="196"/>
      <c r="HV51" s="196"/>
      <c r="HW51" s="196"/>
      <c r="HX51" s="196"/>
    </row>
    <row r="52" spans="1:232" ht="12.75" x14ac:dyDescent="0.2">
      <c r="A52" s="1706" t="s">
        <v>209</v>
      </c>
      <c r="B52" s="1706"/>
      <c r="C52" s="1706"/>
      <c r="D52" s="1706"/>
      <c r="E52" s="1706"/>
      <c r="F52" s="1706"/>
      <c r="G52" s="1706"/>
      <c r="H52" s="1706"/>
    </row>
    <row r="53" spans="1:232" ht="11.25" customHeight="1" x14ac:dyDescent="0.2">
      <c r="A53" s="1713" t="s">
        <v>2040</v>
      </c>
      <c r="B53" s="1713"/>
      <c r="C53" s="1713"/>
      <c r="D53" s="1713"/>
      <c r="E53" s="1713"/>
      <c r="F53" s="1713"/>
      <c r="G53" s="1713"/>
      <c r="H53" s="1713"/>
    </row>
    <row r="54" spans="1:232" s="520" customFormat="1" ht="13.5" customHeight="1" x14ac:dyDescent="0.2">
      <c r="A54" s="1713" t="s">
        <v>2041</v>
      </c>
      <c r="B54" s="1713"/>
      <c r="C54" s="1713"/>
      <c r="D54" s="1713"/>
      <c r="E54" s="1713"/>
      <c r="F54" s="1713"/>
      <c r="G54" s="1713"/>
      <c r="H54" s="1713"/>
      <c r="I54" s="519"/>
      <c r="J54" s="519"/>
      <c r="K54" s="519"/>
      <c r="L54" s="519"/>
      <c r="M54" s="519"/>
      <c r="N54" s="519"/>
      <c r="O54" s="519"/>
      <c r="P54" s="519"/>
      <c r="Q54" s="519"/>
      <c r="R54" s="519"/>
      <c r="S54" s="519"/>
      <c r="T54" s="519"/>
      <c r="U54" s="519"/>
      <c r="V54" s="519"/>
      <c r="W54" s="519"/>
      <c r="X54" s="519"/>
      <c r="Y54" s="519"/>
      <c r="Z54" s="519"/>
      <c r="AA54" s="519"/>
      <c r="AB54" s="519"/>
      <c r="AC54" s="519"/>
      <c r="AD54" s="519"/>
      <c r="AE54" s="519"/>
      <c r="AF54" s="519"/>
      <c r="AG54" s="519"/>
      <c r="AH54" s="519"/>
      <c r="AI54" s="519"/>
      <c r="AJ54" s="519"/>
      <c r="AK54" s="519"/>
      <c r="AL54" s="519"/>
      <c r="AM54" s="519"/>
      <c r="AN54" s="519"/>
      <c r="AO54" s="519"/>
      <c r="AP54" s="519"/>
      <c r="AQ54" s="519"/>
      <c r="AR54" s="519"/>
      <c r="AS54" s="519"/>
      <c r="AT54" s="519"/>
      <c r="AU54" s="519"/>
      <c r="AV54" s="519"/>
      <c r="AW54" s="519"/>
      <c r="AX54" s="519"/>
      <c r="AY54" s="519"/>
      <c r="AZ54" s="519"/>
      <c r="BA54" s="519"/>
      <c r="BB54" s="519"/>
      <c r="BC54" s="519"/>
      <c r="BD54" s="519"/>
      <c r="BE54" s="519"/>
      <c r="BF54" s="519"/>
      <c r="BG54" s="519"/>
      <c r="BH54" s="519"/>
      <c r="BI54" s="519"/>
      <c r="BJ54" s="519"/>
      <c r="BK54" s="519"/>
      <c r="BL54" s="519"/>
      <c r="BM54" s="519"/>
      <c r="BN54" s="519"/>
      <c r="BO54" s="519"/>
      <c r="BP54" s="519"/>
      <c r="BQ54" s="519"/>
      <c r="BR54" s="519"/>
      <c r="BS54" s="519"/>
      <c r="BT54" s="519"/>
      <c r="BU54" s="519"/>
      <c r="BV54" s="519"/>
      <c r="BW54" s="519"/>
      <c r="BX54" s="519"/>
      <c r="BY54" s="519"/>
      <c r="BZ54" s="519"/>
      <c r="CA54" s="519"/>
      <c r="CB54" s="519"/>
      <c r="CC54" s="519"/>
      <c r="CD54" s="519"/>
      <c r="CE54" s="519"/>
      <c r="CF54" s="519"/>
      <c r="CG54" s="519"/>
      <c r="CH54" s="519"/>
      <c r="CI54" s="519"/>
      <c r="CJ54" s="519"/>
      <c r="CK54" s="519"/>
      <c r="CL54" s="519"/>
      <c r="CM54" s="519"/>
      <c r="CN54" s="519"/>
      <c r="CO54" s="519"/>
      <c r="CP54" s="519"/>
      <c r="CQ54" s="519"/>
      <c r="CR54" s="519"/>
      <c r="CS54" s="519"/>
      <c r="CT54" s="519"/>
      <c r="CU54" s="519"/>
      <c r="CV54" s="519"/>
      <c r="CW54" s="519"/>
      <c r="CX54" s="519"/>
      <c r="CY54" s="519"/>
      <c r="CZ54" s="519"/>
      <c r="DA54" s="519"/>
      <c r="DB54" s="519"/>
      <c r="DC54" s="519"/>
      <c r="DD54" s="519"/>
      <c r="DE54" s="519"/>
      <c r="DF54" s="519"/>
      <c r="DG54" s="519"/>
      <c r="DH54" s="519"/>
      <c r="DI54" s="519"/>
      <c r="DJ54" s="519"/>
      <c r="DK54" s="519"/>
      <c r="DL54" s="519"/>
      <c r="DM54" s="519"/>
      <c r="DN54" s="519"/>
      <c r="DO54" s="519"/>
      <c r="DP54" s="519"/>
      <c r="DQ54" s="519"/>
      <c r="DR54" s="519"/>
      <c r="DS54" s="519"/>
      <c r="DT54" s="519"/>
      <c r="DU54" s="519"/>
      <c r="DV54" s="519"/>
      <c r="DW54" s="519"/>
      <c r="DX54" s="519"/>
      <c r="DY54" s="519"/>
      <c r="DZ54" s="519"/>
      <c r="EA54" s="519"/>
      <c r="EB54" s="519"/>
      <c r="EC54" s="519"/>
      <c r="ED54" s="519"/>
      <c r="EE54" s="519"/>
      <c r="EF54" s="519"/>
      <c r="EG54" s="519"/>
      <c r="EH54" s="519"/>
      <c r="EI54" s="519"/>
      <c r="EJ54" s="519"/>
      <c r="EK54" s="519"/>
      <c r="EL54" s="519"/>
      <c r="EM54" s="519"/>
      <c r="EN54" s="519"/>
      <c r="EO54" s="519"/>
      <c r="EP54" s="519"/>
      <c r="EQ54" s="519"/>
      <c r="ER54" s="519"/>
      <c r="ES54" s="519"/>
      <c r="ET54" s="519"/>
      <c r="EU54" s="519"/>
      <c r="EV54" s="519"/>
      <c r="EW54" s="519"/>
      <c r="EX54" s="519"/>
      <c r="EY54" s="519"/>
      <c r="EZ54" s="519"/>
      <c r="FA54" s="519"/>
      <c r="FB54" s="519"/>
      <c r="FC54" s="519"/>
      <c r="FD54" s="519"/>
      <c r="FE54" s="519"/>
      <c r="FF54" s="519"/>
      <c r="FG54" s="519"/>
      <c r="FH54" s="519"/>
      <c r="FI54" s="519"/>
      <c r="FJ54" s="519"/>
      <c r="FK54" s="519"/>
      <c r="FL54" s="519"/>
      <c r="FM54" s="519"/>
      <c r="FN54" s="519"/>
      <c r="FO54" s="519"/>
      <c r="FP54" s="519"/>
      <c r="FQ54" s="519"/>
      <c r="FR54" s="519"/>
      <c r="FS54" s="519"/>
      <c r="FT54" s="519"/>
      <c r="FU54" s="519"/>
      <c r="FV54" s="519"/>
      <c r="FW54" s="519"/>
      <c r="FX54" s="519"/>
      <c r="FY54" s="519"/>
      <c r="FZ54" s="519"/>
      <c r="GA54" s="519"/>
      <c r="GB54" s="519"/>
      <c r="GC54" s="519"/>
      <c r="GD54" s="519"/>
      <c r="GE54" s="519"/>
      <c r="GF54" s="519"/>
      <c r="GG54" s="519"/>
      <c r="GH54" s="519"/>
      <c r="GI54" s="519"/>
      <c r="GJ54" s="519"/>
      <c r="GK54" s="519"/>
      <c r="GL54" s="519"/>
      <c r="GM54" s="519"/>
      <c r="GN54" s="519"/>
      <c r="GO54" s="519"/>
      <c r="GP54" s="519"/>
      <c r="GQ54" s="519"/>
      <c r="GR54" s="519"/>
      <c r="GS54" s="519"/>
      <c r="GT54" s="519"/>
      <c r="GU54" s="519"/>
      <c r="GV54" s="519"/>
      <c r="GW54" s="519"/>
      <c r="GX54" s="519"/>
      <c r="GY54" s="519"/>
      <c r="GZ54" s="519"/>
      <c r="HA54" s="519"/>
      <c r="HB54" s="519"/>
      <c r="HC54" s="519"/>
      <c r="HD54" s="519"/>
      <c r="HE54" s="519"/>
      <c r="HF54" s="519"/>
      <c r="HG54" s="519"/>
      <c r="HH54" s="519"/>
      <c r="HI54" s="519"/>
      <c r="HJ54" s="519"/>
      <c r="HK54" s="519"/>
      <c r="HL54" s="519"/>
      <c r="HM54" s="519"/>
      <c r="HN54" s="519"/>
      <c r="HO54" s="519"/>
      <c r="HP54" s="519"/>
      <c r="HQ54" s="519"/>
      <c r="HR54" s="519"/>
      <c r="HS54" s="519"/>
      <c r="HT54" s="519"/>
      <c r="HU54" s="519"/>
      <c r="HV54" s="519"/>
      <c r="HW54" s="519"/>
      <c r="HX54" s="519"/>
    </row>
    <row r="55" spans="1:232" ht="30" customHeight="1" x14ac:dyDescent="0.2">
      <c r="A55" s="1715" t="s">
        <v>2042</v>
      </c>
      <c r="B55" s="1715"/>
      <c r="C55" s="1715"/>
      <c r="D55" s="1715"/>
      <c r="E55" s="1715"/>
      <c r="F55" s="1715"/>
      <c r="G55" s="1715"/>
      <c r="H55" s="1715"/>
    </row>
    <row r="56" spans="1:232" ht="12.75" customHeight="1" x14ac:dyDescent="0.2">
      <c r="A56" s="119" t="s">
        <v>189</v>
      </c>
      <c r="B56" s="67"/>
      <c r="C56" s="67"/>
      <c r="D56" s="67"/>
      <c r="E56" s="66"/>
      <c r="F56" s="66"/>
      <c r="G56" s="66"/>
      <c r="H56" s="66"/>
    </row>
    <row r="57" spans="1:232" ht="12.75" x14ac:dyDescent="0.2">
      <c r="A57" s="119"/>
      <c r="B57" s="169"/>
      <c r="C57" s="67"/>
      <c r="D57" s="67"/>
      <c r="E57" s="67"/>
      <c r="F57" s="67"/>
      <c r="G57" s="67"/>
      <c r="H57" s="67"/>
    </row>
  </sheetData>
  <mergeCells count="5">
    <mergeCell ref="G4:H4"/>
    <mergeCell ref="A54:H54"/>
    <mergeCell ref="A53:H53"/>
    <mergeCell ref="A52:H52"/>
    <mergeCell ref="A55:H55"/>
  </mergeCells>
  <pageMargins left="0.7" right="0.7" top="0.75" bottom="0.75" header="0.3" footer="0.3"/>
  <pageSetup paperSize="9" scale="7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Z111"/>
  <sheetViews>
    <sheetView workbookViewId="0">
      <pane xSplit="1" ySplit="3" topLeftCell="B4" activePane="bottomRight" state="frozen"/>
      <selection activeCell="B6" sqref="B6"/>
      <selection pane="topRight" activeCell="B6" sqref="B6"/>
      <selection pane="bottomLeft" activeCell="B6" sqref="B6"/>
      <selection pane="bottomRight" activeCell="Z16" sqref="Z16"/>
    </sheetView>
  </sheetViews>
  <sheetFormatPr baseColWidth="10" defaultRowHeight="15" x14ac:dyDescent="0.25"/>
  <cols>
    <col min="1" max="1" width="52.85546875" customWidth="1"/>
    <col min="2" max="9" width="8.85546875" customWidth="1"/>
    <col min="10" max="10" width="12" customWidth="1"/>
    <col min="11" max="14" width="12.7109375" customWidth="1"/>
    <col min="15" max="21" width="8.85546875" customWidth="1"/>
    <col min="22" max="22" width="8.5703125" customWidth="1"/>
  </cols>
  <sheetData>
    <row r="1" spans="1:26" ht="18.75" x14ac:dyDescent="0.25">
      <c r="A1" s="68" t="s">
        <v>521</v>
      </c>
      <c r="O1" s="532" t="s">
        <v>496</v>
      </c>
    </row>
    <row r="2" spans="1:26" ht="15.75" x14ac:dyDescent="0.25">
      <c r="A2" s="69"/>
      <c r="B2" s="532" t="s">
        <v>495</v>
      </c>
      <c r="O2" s="532"/>
    </row>
    <row r="3" spans="1:26" s="204" customFormat="1" ht="45" customHeight="1" x14ac:dyDescent="0.25">
      <c r="A3" s="1662"/>
      <c r="B3" s="533" t="s">
        <v>497</v>
      </c>
      <c r="C3" s="533" t="s">
        <v>498</v>
      </c>
      <c r="D3" s="1645" t="s">
        <v>2033</v>
      </c>
      <c r="E3" s="1645" t="s">
        <v>2043</v>
      </c>
      <c r="F3" s="533" t="s">
        <v>500</v>
      </c>
      <c r="G3" s="1645" t="s">
        <v>2044</v>
      </c>
      <c r="H3" s="1645" t="s">
        <v>2045</v>
      </c>
      <c r="I3" s="533" t="s">
        <v>145</v>
      </c>
      <c r="J3" s="533" t="s">
        <v>146</v>
      </c>
      <c r="K3" s="1645" t="s">
        <v>2046</v>
      </c>
      <c r="L3" s="1645" t="s">
        <v>2047</v>
      </c>
      <c r="M3" s="533" t="s">
        <v>2021</v>
      </c>
      <c r="N3" s="566"/>
      <c r="P3" s="567">
        <v>2014</v>
      </c>
      <c r="Q3" s="567">
        <v>2015</v>
      </c>
      <c r="R3" s="567">
        <v>2016</v>
      </c>
      <c r="S3" s="567">
        <v>2017</v>
      </c>
      <c r="T3" s="567">
        <v>2018</v>
      </c>
      <c r="U3" s="567">
        <v>2019</v>
      </c>
      <c r="V3" s="567">
        <v>2020</v>
      </c>
      <c r="W3" s="567">
        <v>2021</v>
      </c>
      <c r="X3" s="567">
        <v>2022</v>
      </c>
      <c r="Y3" s="567">
        <v>2023</v>
      </c>
      <c r="Z3" s="567">
        <v>2024</v>
      </c>
    </row>
    <row r="4" spans="1:26" s="256" customFormat="1" x14ac:dyDescent="0.25">
      <c r="A4" s="178" t="s">
        <v>147</v>
      </c>
      <c r="B4" s="535">
        <v>2.6651697067723523E-2</v>
      </c>
      <c r="C4" s="535">
        <v>2.7705373464768757E-2</v>
      </c>
      <c r="D4" s="571">
        <v>1.4579870099403758E-2</v>
      </c>
      <c r="E4" s="571">
        <v>1.2046271858547897E-3</v>
      </c>
      <c r="F4" s="535">
        <v>-2.0880311442595945E-3</v>
      </c>
      <c r="G4" s="571">
        <v>-8.4795439711067289E-3</v>
      </c>
      <c r="H4" s="571">
        <v>1.3172019874039709E-2</v>
      </c>
      <c r="I4" s="535">
        <v>1.8253135749587646E-2</v>
      </c>
      <c r="J4" s="535">
        <v>1.4098296140262701E-2</v>
      </c>
      <c r="K4" s="571">
        <v>3.9486596865526025E-2</v>
      </c>
      <c r="L4" s="571">
        <v>6.5062340693485821E-2</v>
      </c>
      <c r="M4" s="535">
        <v>3.874202674668048E-2</v>
      </c>
      <c r="N4" s="535"/>
      <c r="P4" s="536">
        <v>100</v>
      </c>
      <c r="Q4" s="536">
        <v>101.45798700994038</v>
      </c>
      <c r="R4" s="536">
        <v>101.58020605931466</v>
      </c>
      <c r="S4" s="536">
        <v>101.3681034254225</v>
      </c>
      <c r="T4" s="536">
        <v>100.50854813515893</v>
      </c>
      <c r="U4" s="536">
        <v>101.83244872870613</v>
      </c>
      <c r="V4" s="536">
        <v>103.69121023906412</v>
      </c>
      <c r="W4" s="536">
        <v>105.15307962815669</v>
      </c>
      <c r="X4" s="536">
        <v>109.30521689260227</v>
      </c>
      <c r="Y4" s="536">
        <v>116.41687015364413</v>
      </c>
      <c r="Z4" s="536">
        <v>120.92709565090144</v>
      </c>
    </row>
    <row r="5" spans="1:26" x14ac:dyDescent="0.25">
      <c r="A5" s="80" t="s">
        <v>35</v>
      </c>
      <c r="B5" s="537">
        <v>3.3246178388757208E-3</v>
      </c>
      <c r="C5" s="537">
        <v>-1.443778590896716E-2</v>
      </c>
      <c r="D5" s="538">
        <v>-3.6169654831733289E-2</v>
      </c>
      <c r="E5" s="538">
        <v>-4.593436815951657E-2</v>
      </c>
      <c r="F5" s="537">
        <v>-0.10832372460228734</v>
      </c>
      <c r="G5" s="538">
        <v>-0.16001479482245384</v>
      </c>
      <c r="H5" s="538">
        <v>1.5488654000461288E-2</v>
      </c>
      <c r="I5" s="537">
        <v>1.5744225730125461E-3</v>
      </c>
      <c r="J5" s="537">
        <v>1.0402705227766429E-2</v>
      </c>
      <c r="K5" s="538">
        <v>8.3078431883470749E-2</v>
      </c>
      <c r="L5" s="538">
        <v>9.6389867068727986E-2</v>
      </c>
      <c r="M5" s="537">
        <v>1.2968372077565071E-2</v>
      </c>
      <c r="N5" s="537"/>
      <c r="P5" s="441">
        <v>100</v>
      </c>
      <c r="Q5" s="441">
        <v>96.383034516826669</v>
      </c>
      <c r="R5" s="441">
        <v>91.955740724999359</v>
      </c>
      <c r="S5" s="441">
        <v>81.994752391105195</v>
      </c>
      <c r="T5" s="441">
        <v>68.874378910724587</v>
      </c>
      <c r="U5" s="441">
        <v>69.941150335169468</v>
      </c>
      <c r="V5" s="441">
        <v>70.051267261039627</v>
      </c>
      <c r="W5" s="441">
        <v>70.779989945187708</v>
      </c>
      <c r="X5" s="441">
        <v>76.660280518561734</v>
      </c>
      <c r="Y5" s="441">
        <v>84.049554767197293</v>
      </c>
      <c r="Z5" s="441">
        <v>85.139540666371985</v>
      </c>
    </row>
    <row r="6" spans="1:26" x14ac:dyDescent="0.25">
      <c r="A6" s="80" t="s">
        <v>37</v>
      </c>
      <c r="B6" s="537">
        <v>2.4963747112201951E-2</v>
      </c>
      <c r="C6" s="537">
        <v>2.725657002968207E-2</v>
      </c>
      <c r="D6" s="538">
        <v>1.4659878383079139E-2</v>
      </c>
      <c r="E6" s="538">
        <v>-1.1570047712092801E-3</v>
      </c>
      <c r="F6" s="537">
        <v>1.3993551645688385E-2</v>
      </c>
      <c r="G6" s="538">
        <v>-1.7172568630957619E-3</v>
      </c>
      <c r="H6" s="538">
        <v>1.0213474102024112E-2</v>
      </c>
      <c r="I6" s="537">
        <v>1.5748454298971648E-2</v>
      </c>
      <c r="J6" s="537">
        <v>2.500536155339983E-2</v>
      </c>
      <c r="K6" s="538">
        <v>5.1098374855009121E-2</v>
      </c>
      <c r="L6" s="538">
        <v>7.0459255401800425E-2</v>
      </c>
      <c r="M6" s="537">
        <v>3.2939562436945291E-2</v>
      </c>
      <c r="N6" s="537"/>
      <c r="P6" s="441">
        <v>100</v>
      </c>
      <c r="Q6" s="441">
        <v>101.46598783830791</v>
      </c>
      <c r="R6" s="441">
        <v>101.34859120626352</v>
      </c>
      <c r="S6" s="441">
        <v>102.76681795152614</v>
      </c>
      <c r="T6" s="441">
        <v>102.59034092810036</v>
      </c>
      <c r="U6" s="441">
        <v>103.63814471828734</v>
      </c>
      <c r="V6" s="441">
        <v>105.2702853040135</v>
      </c>
      <c r="W6" s="441">
        <v>107.90260684886991</v>
      </c>
      <c r="X6" s="441">
        <v>113.41625470146614</v>
      </c>
      <c r="Y6" s="441">
        <v>121.40747955819239</v>
      </c>
      <c r="Z6" s="441">
        <v>125.40658881141162</v>
      </c>
    </row>
    <row r="7" spans="1:26" x14ac:dyDescent="0.25">
      <c r="A7" s="80" t="s">
        <v>148</v>
      </c>
      <c r="B7" s="537">
        <v>-2.3187112166374813E-2</v>
      </c>
      <c r="C7" s="537">
        <v>3.2266808641796985E-2</v>
      </c>
      <c r="D7" s="538">
        <v>-3.4563857956277255E-2</v>
      </c>
      <c r="E7" s="538">
        <v>-6.414493540775601E-2</v>
      </c>
      <c r="F7" s="537">
        <v>-4.0374071502409348E-2</v>
      </c>
      <c r="G7" s="538">
        <v>-7.8862632829029167E-2</v>
      </c>
      <c r="H7" s="538">
        <v>-5.9629084803501931E-2</v>
      </c>
      <c r="I7" s="537">
        <v>-8.540362198676521E-2</v>
      </c>
      <c r="J7" s="537">
        <v>-8.3902818346687891E-2</v>
      </c>
      <c r="K7" s="538">
        <v>-1.2168842475996922E-2</v>
      </c>
      <c r="L7" s="538">
        <v>0.30734156635226473</v>
      </c>
      <c r="M7" s="537">
        <v>0.11771676630810646</v>
      </c>
      <c r="N7" s="537"/>
      <c r="P7" s="441">
        <v>100</v>
      </c>
      <c r="Q7" s="441">
        <v>96.543614204372275</v>
      </c>
      <c r="R7" s="441">
        <v>90.350830307201505</v>
      </c>
      <c r="S7" s="441">
        <v>86.702999424076495</v>
      </c>
      <c r="T7" s="441">
        <v>79.865372615320027</v>
      </c>
      <c r="U7" s="441">
        <v>75.103073538777835</v>
      </c>
      <c r="V7" s="441">
        <v>68.688999036227827</v>
      </c>
      <c r="W7" s="441">
        <v>62.925798427675382</v>
      </c>
      <c r="X7" s="441">
        <v>62.160064298932667</v>
      </c>
      <c r="Y7" s="441">
        <v>81.264435825124124</v>
      </c>
      <c r="Z7" s="441">
        <v>90.83062242631037</v>
      </c>
    </row>
    <row r="8" spans="1:26" x14ac:dyDescent="0.25">
      <c r="A8" s="80" t="s">
        <v>39</v>
      </c>
      <c r="B8" s="537">
        <v>3.1742230520245496E-2</v>
      </c>
      <c r="C8" s="537">
        <v>3.6628675368447716E-2</v>
      </c>
      <c r="D8" s="538">
        <v>2.3485317155712782E-2</v>
      </c>
      <c r="E8" s="538">
        <v>1.1225365743607885E-2</v>
      </c>
      <c r="F8" s="537">
        <v>6.7280320048470621E-3</v>
      </c>
      <c r="G8" s="538">
        <v>6.5439311242336817E-3</v>
      </c>
      <c r="H8" s="538">
        <v>1.9222298584788078E-2</v>
      </c>
      <c r="I8" s="537">
        <v>2.1571191624852881E-2</v>
      </c>
      <c r="J8" s="537">
        <v>1.3081795192297685E-2</v>
      </c>
      <c r="K8" s="538">
        <v>3.1805824601777832E-2</v>
      </c>
      <c r="L8" s="538">
        <v>5.6783074114669985E-2</v>
      </c>
      <c r="M8" s="537">
        <v>4.2390492146180181E-2</v>
      </c>
      <c r="N8" s="537"/>
      <c r="P8" s="441">
        <v>100</v>
      </c>
      <c r="Q8" s="441">
        <v>102.34853171557128</v>
      </c>
      <c r="R8" s="441">
        <v>103.49743141739982</v>
      </c>
      <c r="S8" s="441">
        <v>104.19376544839555</v>
      </c>
      <c r="T8" s="441">
        <v>104.87560227306442</v>
      </c>
      <c r="U8" s="441">
        <v>106.89155241421673</v>
      </c>
      <c r="V8" s="441">
        <v>109.19733057442181</v>
      </c>
      <c r="W8" s="441">
        <v>110.62582768854203</v>
      </c>
      <c r="X8" s="441">
        <v>114.14437336043029</v>
      </c>
      <c r="Y8" s="441">
        <v>120.62584177272817</v>
      </c>
      <c r="Z8" s="441">
        <v>125.73923057102137</v>
      </c>
    </row>
    <row r="9" spans="1:26" x14ac:dyDescent="0.25">
      <c r="A9" s="80" t="s">
        <v>149</v>
      </c>
      <c r="B9" s="537">
        <v>3.5940601369454095E-2</v>
      </c>
      <c r="C9" s="537">
        <v>-7.6079782616865543E-2</v>
      </c>
      <c r="D9" s="538">
        <v>-9.1345085135995374E-3</v>
      </c>
      <c r="E9" s="538">
        <v>-6.4248284535297073E-2</v>
      </c>
      <c r="F9" s="537">
        <v>2.8777533198568017E-2</v>
      </c>
      <c r="G9" s="538">
        <v>5.2549868139718514E-2</v>
      </c>
      <c r="H9" s="538">
        <v>-0.16219019815903835</v>
      </c>
      <c r="I9" s="537">
        <v>6.3715529687191852E-2</v>
      </c>
      <c r="J9" s="537">
        <v>-5.6471894535842226E-3</v>
      </c>
      <c r="K9" s="538">
        <v>8.1903295720893388E-2</v>
      </c>
      <c r="L9" s="538">
        <v>7.0722145650599311E-2</v>
      </c>
      <c r="M9" s="537">
        <v>1.3064210077019744E-2</v>
      </c>
      <c r="N9" s="537"/>
      <c r="P9" s="441">
        <v>100</v>
      </c>
      <c r="Q9" s="441">
        <v>99.086549148640046</v>
      </c>
      <c r="R9" s="441">
        <v>92.720408345317523</v>
      </c>
      <c r="S9" s="441">
        <v>95.388672974659684</v>
      </c>
      <c r="T9" s="441">
        <v>100.40133516150078</v>
      </c>
      <c r="U9" s="441">
        <v>84.117222716224944</v>
      </c>
      <c r="V9" s="441">
        <v>89.476796117404703</v>
      </c>
      <c r="W9" s="441">
        <v>88.971503698029991</v>
      </c>
      <c r="X9" s="441">
        <v>96.258563076142295</v>
      </c>
      <c r="Y9" s="441">
        <v>103.06617519413064</v>
      </c>
      <c r="Z9" s="441">
        <v>104.41265335870168</v>
      </c>
    </row>
    <row r="10" spans="1:26" s="256" customFormat="1" x14ac:dyDescent="0.25">
      <c r="A10" s="181" t="s">
        <v>150</v>
      </c>
      <c r="B10" s="535">
        <v>1.1733878527047326E-2</v>
      </c>
      <c r="C10" s="535">
        <v>2.2286057674925086E-2</v>
      </c>
      <c r="D10" s="571">
        <v>1.2066988058691663E-2</v>
      </c>
      <c r="E10" s="571">
        <v>2.1444827529729871E-2</v>
      </c>
      <c r="F10" s="535">
        <v>-1.2563981848430217E-3</v>
      </c>
      <c r="G10" s="571">
        <v>-7.2821318217266562E-3</v>
      </c>
      <c r="H10" s="571">
        <v>3.2205614448663544E-2</v>
      </c>
      <c r="I10" s="535">
        <v>-4.0419482975033727E-3</v>
      </c>
      <c r="J10" s="535">
        <v>6.5908341763103007E-2</v>
      </c>
      <c r="K10" s="571">
        <v>4.1417995975549404E-2</v>
      </c>
      <c r="L10" s="571">
        <v>-1.170515018057916E-2</v>
      </c>
      <c r="M10" s="535">
        <v>1.8690080324570424E-3</v>
      </c>
      <c r="N10" s="535"/>
      <c r="P10" s="536">
        <v>100</v>
      </c>
      <c r="Q10" s="536">
        <v>101.20669880586917</v>
      </c>
      <c r="R10" s="536">
        <v>103.37705900661435</v>
      </c>
      <c r="S10" s="536">
        <v>103.24717625732403</v>
      </c>
      <c r="T10" s="536">
        <v>102.49531670959715</v>
      </c>
      <c r="U10" s="536">
        <v>105.7962413623401</v>
      </c>
      <c r="V10" s="536">
        <v>105.36861842468333</v>
      </c>
      <c r="W10" s="536">
        <v>112.31328933892335</v>
      </c>
      <c r="X10" s="536">
        <v>116.96508070476359</v>
      </c>
      <c r="Y10" s="536">
        <v>115.59598686923077</v>
      </c>
      <c r="Z10" s="536">
        <v>115.81203669720917</v>
      </c>
    </row>
    <row r="11" spans="1:26" x14ac:dyDescent="0.25">
      <c r="A11" s="184" t="s">
        <v>60</v>
      </c>
      <c r="B11" s="537">
        <v>1.1462015503115319E-2</v>
      </c>
      <c r="C11" s="537">
        <v>3.562092400883432E-2</v>
      </c>
      <c r="D11" s="538">
        <v>4.853675623470699E-2</v>
      </c>
      <c r="E11" s="538">
        <v>4.3840794000890693E-2</v>
      </c>
      <c r="F11" s="537">
        <v>1.3741777447410009E-2</v>
      </c>
      <c r="G11" s="538">
        <v>6.9755476231510016E-3</v>
      </c>
      <c r="H11" s="538">
        <v>4.7961095120368391E-2</v>
      </c>
      <c r="I11" s="537">
        <v>-4.3807710187304671E-4</v>
      </c>
      <c r="J11" s="537">
        <v>8.1964652306761643E-2</v>
      </c>
      <c r="K11" s="538">
        <v>4.2709329220819159E-2</v>
      </c>
      <c r="L11" s="538">
        <v>-3.2291083715597191E-2</v>
      </c>
      <c r="M11" s="537">
        <v>-1.6063099814017323E-2</v>
      </c>
      <c r="N11" s="537"/>
      <c r="P11" s="441">
        <v>100</v>
      </c>
      <c r="Q11" s="441">
        <v>104.85367562347069</v>
      </c>
      <c r="R11" s="441">
        <v>109.45054401671548</v>
      </c>
      <c r="S11" s="441">
        <v>110.95458903409114</v>
      </c>
      <c r="T11" s="441">
        <v>111.72855805390559</v>
      </c>
      <c r="U11" s="441">
        <v>117.08718205439055</v>
      </c>
      <c r="V11" s="441">
        <v>117.03588884100968</v>
      </c>
      <c r="W11" s="441">
        <v>126.62869477727584</v>
      </c>
      <c r="X11" s="441">
        <v>132.03692139132113</v>
      </c>
      <c r="Y11" s="441">
        <v>127.77330610912425</v>
      </c>
      <c r="Z11" s="441">
        <v>125.72087073952639</v>
      </c>
    </row>
    <row r="12" spans="1:26" x14ac:dyDescent="0.25">
      <c r="A12" s="86" t="s">
        <v>151</v>
      </c>
      <c r="B12" s="537">
        <v>5.7972908878690887E-2</v>
      </c>
      <c r="C12" s="537">
        <v>3.9914760410433514E-2</v>
      </c>
      <c r="D12" s="538">
        <v>3.5567790235217611E-2</v>
      </c>
      <c r="E12" s="538">
        <v>4.8296937094097325E-2</v>
      </c>
      <c r="F12" s="537">
        <v>-5.0276873071497752E-2</v>
      </c>
      <c r="G12" s="538">
        <v>-7.5896423766872445E-3</v>
      </c>
      <c r="H12" s="538">
        <v>3.1513585884459294E-2</v>
      </c>
      <c r="I12" s="537">
        <v>1.3025194092246339E-2</v>
      </c>
      <c r="J12" s="537">
        <v>-0.66109125451609696</v>
      </c>
      <c r="K12" s="538">
        <v>-1.1743717529297593E-2</v>
      </c>
      <c r="L12" s="538">
        <v>-0.48314132777196184</v>
      </c>
      <c r="M12" s="537">
        <v>-2.8546613681958322E-2</v>
      </c>
      <c r="N12" s="537"/>
      <c r="P12" s="441">
        <v>100</v>
      </c>
      <c r="Q12" s="441">
        <v>103.55677902352176</v>
      </c>
      <c r="R12" s="441">
        <v>108.55825426568812</v>
      </c>
      <c r="S12" s="441">
        <v>103.10028469510874</v>
      </c>
      <c r="T12" s="441">
        <v>102.31779040533823</v>
      </c>
      <c r="U12" s="441">
        <v>105.54219088078496</v>
      </c>
      <c r="V12" s="441">
        <v>106.91689840192809</v>
      </c>
      <c r="W12" s="441">
        <v>36.235071908427365</v>
      </c>
      <c r="X12" s="441">
        <v>35.80953745928101</v>
      </c>
      <c r="Y12" s="441">
        <v>18.508469984304178</v>
      </c>
      <c r="Z12" s="441">
        <v>17.980115841818126</v>
      </c>
    </row>
    <row r="13" spans="1:26" x14ac:dyDescent="0.25">
      <c r="A13" s="86" t="s">
        <v>152</v>
      </c>
      <c r="B13" s="537">
        <v>-2.8460815806803264E-2</v>
      </c>
      <c r="C13" s="537">
        <v>3.1607395326838539E-2</v>
      </c>
      <c r="D13" s="538">
        <v>6.066534109466426E-2</v>
      </c>
      <c r="E13" s="538">
        <v>3.9723904926496356E-2</v>
      </c>
      <c r="F13" s="537">
        <v>7.337425322691371E-2</v>
      </c>
      <c r="G13" s="538">
        <v>1.9016305161837055E-2</v>
      </c>
      <c r="H13" s="538">
        <v>6.1681918530795965E-2</v>
      </c>
      <c r="I13" s="537">
        <v>-1.1350248060392754E-2</v>
      </c>
      <c r="J13" s="537">
        <v>0.69907075751203784</v>
      </c>
      <c r="K13" s="538">
        <v>5.1624053942547432E-2</v>
      </c>
      <c r="L13" s="538">
        <v>3.8202675850895096E-2</v>
      </c>
      <c r="M13" s="537">
        <v>-1.5092360265564819E-2</v>
      </c>
      <c r="N13" s="537"/>
      <c r="P13" s="441">
        <v>100</v>
      </c>
      <c r="Q13" s="441">
        <v>106.06653410946643</v>
      </c>
      <c r="R13" s="441">
        <v>110.27991102631385</v>
      </c>
      <c r="S13" s="441">
        <v>118.37161714380012</v>
      </c>
      <c r="T13" s="441">
        <v>120.62260793790676</v>
      </c>
      <c r="U13" s="441">
        <v>128.06284181370486</v>
      </c>
      <c r="V13" s="441">
        <v>126.60929679180047</v>
      </c>
      <c r="W13" s="441">
        <v>215.11815380811086</v>
      </c>
      <c r="X13" s="441">
        <v>226.22342498432198</v>
      </c>
      <c r="Y13" s="441">
        <v>234.86576515887731</v>
      </c>
      <c r="Z13" s="441">
        <v>231.32108641705199</v>
      </c>
    </row>
    <row r="14" spans="1:26" x14ac:dyDescent="0.25">
      <c r="A14" s="185" t="s">
        <v>205</v>
      </c>
      <c r="B14" s="537"/>
      <c r="C14" s="537"/>
      <c r="F14" s="537"/>
      <c r="I14" s="537"/>
      <c r="J14" s="537"/>
      <c r="K14" s="538">
        <v>9.5119561679102071E-2</v>
      </c>
      <c r="L14" s="538">
        <v>0.26710460162799743</v>
      </c>
      <c r="M14" s="537"/>
      <c r="N14" s="537"/>
      <c r="P14" s="441"/>
      <c r="Q14" s="441"/>
      <c r="R14" s="441"/>
      <c r="S14" s="441"/>
      <c r="T14" s="441"/>
      <c r="U14" s="441"/>
      <c r="V14" s="441"/>
      <c r="W14" s="441"/>
      <c r="X14" s="441"/>
      <c r="Y14" s="441"/>
      <c r="Z14" s="441"/>
    </row>
    <row r="15" spans="1:26" x14ac:dyDescent="0.25">
      <c r="A15" s="185" t="s">
        <v>206</v>
      </c>
      <c r="B15" s="537">
        <v>-0.10051039260720718</v>
      </c>
      <c r="C15" s="537">
        <v>9.449694626662386E-2</v>
      </c>
      <c r="D15" s="538">
        <v>0.16179105239630576</v>
      </c>
      <c r="E15" s="538">
        <v>8.1523822325561213E-2</v>
      </c>
      <c r="F15" s="537">
        <v>0.16764674007869629</v>
      </c>
      <c r="G15" s="538">
        <v>3.9722489601709432E-2</v>
      </c>
      <c r="H15" s="538">
        <v>0.11084374423259691</v>
      </c>
      <c r="I15" s="537">
        <v>-1.6476279396626992E-2</v>
      </c>
      <c r="J15" s="537">
        <v>0.26969690795045986</v>
      </c>
      <c r="K15" s="538">
        <v>2.4005845899625067E-2</v>
      </c>
      <c r="L15" s="538">
        <v>-0.21846538082283873</v>
      </c>
      <c r="M15" s="537">
        <v>-0.13547852321003939</v>
      </c>
      <c r="N15" s="537"/>
      <c r="P15" s="441">
        <v>100</v>
      </c>
      <c r="Q15" s="441">
        <v>116.17910523963057</v>
      </c>
      <c r="R15" s="441">
        <v>125.65046997312889</v>
      </c>
      <c r="S15" s="441">
        <v>146.71536165348007</v>
      </c>
      <c r="T15" s="441">
        <v>152.54326108117147</v>
      </c>
      <c r="U15" s="441">
        <v>169.45172729685908</v>
      </c>
      <c r="V15" s="441">
        <v>166.65979329367499</v>
      </c>
      <c r="W15" s="441">
        <v>211.60742422464193</v>
      </c>
      <c r="X15" s="441">
        <v>216.68723944179527</v>
      </c>
      <c r="Y15" s="441">
        <v>169.34857915769382</v>
      </c>
      <c r="Z15" s="441">
        <v>146.40548374569101</v>
      </c>
    </row>
    <row r="16" spans="1:26" x14ac:dyDescent="0.25">
      <c r="A16" s="185" t="s">
        <v>207</v>
      </c>
      <c r="B16" s="537">
        <v>-1.0602387352638076E-2</v>
      </c>
      <c r="C16" s="537">
        <v>4.4344730681609157E-3</v>
      </c>
      <c r="D16" s="538">
        <v>-2.0370963487323923E-3</v>
      </c>
      <c r="E16" s="538">
        <v>3.2581060473551027E-3</v>
      </c>
      <c r="F16" s="537">
        <v>7.0583857798478533E-4</v>
      </c>
      <c r="G16" s="538">
        <v>-1.2440871407652931E-3</v>
      </c>
      <c r="H16" s="538">
        <v>-1.370433754486422E-3</v>
      </c>
      <c r="I16" s="537">
        <v>-8.0932821647690556E-2</v>
      </c>
      <c r="J16" s="537">
        <v>1.5777628554019429E-2</v>
      </c>
      <c r="K16" s="538">
        <v>8.2983840857842051E-3</v>
      </c>
      <c r="L16" s="538">
        <v>-3.0292024502175385E-3</v>
      </c>
      <c r="M16" s="537">
        <v>7.7238219764879101E-3</v>
      </c>
      <c r="N16" s="537"/>
      <c r="P16" s="441">
        <v>100</v>
      </c>
      <c r="Q16" s="441">
        <v>99.796290365126765</v>
      </c>
      <c r="R16" s="441">
        <v>100.12143726226898</v>
      </c>
      <c r="S16" s="441">
        <v>100.19210683517197</v>
      </c>
      <c r="T16" s="441">
        <v>100.06745912345215</v>
      </c>
      <c r="U16" s="441">
        <v>99.930323299743691</v>
      </c>
      <c r="V16" s="441">
        <v>91.842680266929477</v>
      </c>
      <c r="W16" s="441">
        <v>93.291739961586657</v>
      </c>
      <c r="X16" s="441">
        <v>94.06591065181901</v>
      </c>
      <c r="Y16" s="441">
        <v>93.780965964790582</v>
      </c>
      <c r="Z16" s="441">
        <v>94.505313450685691</v>
      </c>
    </row>
    <row r="17" spans="1:26" x14ac:dyDescent="0.25">
      <c r="A17" s="185" t="s">
        <v>208</v>
      </c>
      <c r="B17" s="537">
        <v>7.72788124158863E-3</v>
      </c>
      <c r="C17" s="537">
        <v>7.5670382369168454E-3</v>
      </c>
      <c r="D17" s="538">
        <v>1.1112354523343804E-2</v>
      </c>
      <c r="E17" s="538">
        <v>2.157530623328241E-2</v>
      </c>
      <c r="F17" s="537">
        <v>1.5633312254208498E-2</v>
      </c>
      <c r="G17" s="538">
        <v>3.0502361079136397E-2</v>
      </c>
      <c r="H17" s="538">
        <v>3.1209383619773767E-2</v>
      </c>
      <c r="I17" s="537">
        <v>3.3405561679306972E-2</v>
      </c>
      <c r="J17" s="537">
        <v>5.483978891145469E-2</v>
      </c>
      <c r="K17" s="538">
        <v>4.7112650772221709E-2</v>
      </c>
      <c r="L17" s="538">
        <v>7.2879394666514719E-2</v>
      </c>
      <c r="M17" s="537">
        <v>5.7557838855908816E-2</v>
      </c>
      <c r="N17" s="537"/>
      <c r="P17" s="441">
        <v>100</v>
      </c>
      <c r="Q17" s="441">
        <v>101.11123545233438</v>
      </c>
      <c r="R17" s="441">
        <v>103.29274132084402</v>
      </c>
      <c r="S17" s="441">
        <v>104.90754899950595</v>
      </c>
      <c r="T17" s="441">
        <v>108.10747693901607</v>
      </c>
      <c r="U17" s="441">
        <v>111.48144465897167</v>
      </c>
      <c r="V17" s="441">
        <v>115.20554493462519</v>
      </c>
      <c r="W17" s="441">
        <v>121.52339270026914</v>
      </c>
      <c r="X17" s="441">
        <v>127.24868186121248</v>
      </c>
      <c r="Y17" s="441">
        <v>136.52248876736954</v>
      </c>
      <c r="Z17" s="441">
        <v>144.38042817604941</v>
      </c>
    </row>
    <row r="18" spans="1:26" x14ac:dyDescent="0.25">
      <c r="A18" s="80" t="s">
        <v>153</v>
      </c>
      <c r="B18" s="537">
        <v>-6.1275119085353325E-3</v>
      </c>
      <c r="C18" s="537">
        <v>-3.5580115358261333E-2</v>
      </c>
      <c r="D18" s="538">
        <v>-7.9226019422594107E-2</v>
      </c>
      <c r="E18" s="538">
        <v>-7.9018600776347592E-2</v>
      </c>
      <c r="F18" s="537">
        <v>-0.10920883832269379</v>
      </c>
      <c r="G18" s="538">
        <v>-1.8511211264116145E-4</v>
      </c>
      <c r="H18" s="538">
        <v>7.1354620976307181E-3</v>
      </c>
      <c r="I18" s="537">
        <v>-1.5426514608256392E-2</v>
      </c>
      <c r="J18" s="537">
        <v>-5.7934754183169845E-3</v>
      </c>
      <c r="K18" s="538">
        <v>-5.9550351792803102E-4</v>
      </c>
      <c r="L18" s="538">
        <v>-6.1258668453123555E-3</v>
      </c>
      <c r="M18" s="537">
        <v>6.3431706725403103E-4</v>
      </c>
      <c r="N18" s="537"/>
      <c r="P18" s="441">
        <v>100</v>
      </c>
      <c r="Q18" s="441">
        <v>92.077398057740595</v>
      </c>
      <c r="R18" s="441">
        <v>84.80157090009115</v>
      </c>
      <c r="S18" s="441">
        <v>75.540489854152639</v>
      </c>
      <c r="T18" s="441">
        <v>75.526506394485793</v>
      </c>
      <c r="U18" s="441">
        <v>76.065422918230112</v>
      </c>
      <c r="V18" s="441">
        <v>74.891998560398832</v>
      </c>
      <c r="W18" s="441">
        <v>74.45811360771053</v>
      </c>
      <c r="X18" s="441">
        <v>74.41377353911885</v>
      </c>
      <c r="Y18" s="441">
        <v>73.957924670960978</v>
      </c>
      <c r="Z18" s="441">
        <v>74.004837444838458</v>
      </c>
    </row>
    <row r="19" spans="1:26" x14ac:dyDescent="0.25">
      <c r="A19" s="86" t="s">
        <v>154</v>
      </c>
      <c r="B19" s="537">
        <v>5.5457935191194352E-4</v>
      </c>
      <c r="C19" s="537">
        <v>-3.6355154487225816E-2</v>
      </c>
      <c r="D19" s="538">
        <v>-8.9420698492435169E-2</v>
      </c>
      <c r="E19" s="538">
        <v>-9.7385681026616377E-2</v>
      </c>
      <c r="F19" s="537">
        <v>-0.11305023681319515</v>
      </c>
      <c r="G19" s="538">
        <v>-2.1556288172996929E-3</v>
      </c>
      <c r="H19" s="538">
        <v>-8.5683352285070846E-4</v>
      </c>
      <c r="I19" s="537">
        <v>-1.5614167186334238E-2</v>
      </c>
      <c r="J19" s="537">
        <v>-3.7353914797951804E-3</v>
      </c>
      <c r="K19" s="538">
        <v>2.1319477188164182E-3</v>
      </c>
      <c r="L19" s="538">
        <v>-7.3256032050661446E-5</v>
      </c>
      <c r="M19" s="537">
        <v>-1.1375178990669088E-4</v>
      </c>
      <c r="N19" s="537"/>
      <c r="P19" s="441">
        <v>100</v>
      </c>
      <c r="Q19" s="441">
        <v>91.057930150756476</v>
      </c>
      <c r="R19" s="441">
        <v>82.19019161015099</v>
      </c>
      <c r="S19" s="441">
        <v>72.898570984901539</v>
      </c>
      <c r="T19" s="441">
        <v>72.741428724546523</v>
      </c>
      <c r="U19" s="441">
        <v>72.679101429915278</v>
      </c>
      <c r="V19" s="441">
        <v>71.544277789236034</v>
      </c>
      <c r="W19" s="441">
        <v>71.277031903554018</v>
      </c>
      <c r="X19" s="441">
        <v>71.428990809124812</v>
      </c>
      <c r="Y19" s="441">
        <v>71.423758204684759</v>
      </c>
      <c r="Z19" s="441">
        <v>71.415633624347109</v>
      </c>
    </row>
    <row r="20" spans="1:26" x14ac:dyDescent="0.25">
      <c r="A20" s="86" t="s">
        <v>155</v>
      </c>
      <c r="B20" s="537">
        <v>-9.393086460074529E-3</v>
      </c>
      <c r="C20" s="537">
        <v>-1.1671219592057192E-2</v>
      </c>
      <c r="D20" s="538">
        <v>5.6474518662423812E-3</v>
      </c>
      <c r="E20" s="538">
        <v>-3.342232521552857E-3</v>
      </c>
      <c r="F20" s="537">
        <v>0.10930827497199047</v>
      </c>
      <c r="G20" s="538">
        <v>1.964700598538105E-2</v>
      </c>
      <c r="H20" s="538">
        <v>-1.2320111581249238E-2</v>
      </c>
      <c r="I20" s="537">
        <v>-7.6810355057033153E-4</v>
      </c>
      <c r="J20" s="537">
        <v>3.9066726649634731E-3</v>
      </c>
      <c r="K20" s="538">
        <v>1.7466990326754805E-2</v>
      </c>
      <c r="L20" s="538">
        <v>-9.9749412480900634E-3</v>
      </c>
      <c r="M20" s="537">
        <v>-2.7118558261496339E-3</v>
      </c>
      <c r="N20" s="537"/>
      <c r="P20" s="441">
        <v>100</v>
      </c>
      <c r="Q20" s="441">
        <v>100.56474518662424</v>
      </c>
      <c r="R20" s="441">
        <v>100.22863442473982</v>
      </c>
      <c r="S20" s="441">
        <v>111.1844535565064</v>
      </c>
      <c r="T20" s="441">
        <v>113.36889518101241</v>
      </c>
      <c r="U20" s="441">
        <v>111.97217774253939</v>
      </c>
      <c r="V20" s="441">
        <v>111.88617151525025</v>
      </c>
      <c r="W20" s="441">
        <v>112.3232741630963</v>
      </c>
      <c r="X20" s="441">
        <v>114.28522370637253</v>
      </c>
      <c r="Y20" s="441">
        <v>113.14523531437663</v>
      </c>
      <c r="Z20" s="441">
        <v>112.83840174878827</v>
      </c>
    </row>
    <row r="21" spans="1:26" x14ac:dyDescent="0.25">
      <c r="A21" s="86" t="s">
        <v>156</v>
      </c>
      <c r="B21" s="537">
        <v>-4.0219352253794027E-2</v>
      </c>
      <c r="C21" s="537">
        <v>-3.5956438444380012E-2</v>
      </c>
      <c r="D21" s="538">
        <v>-4.1115791388231404E-2</v>
      </c>
      <c r="E21" s="538">
        <v>-1.996852704214791E-3</v>
      </c>
      <c r="F21" s="537">
        <v>-0.13607118241683491</v>
      </c>
      <c r="G21" s="538">
        <v>3.8513302634266555E-3</v>
      </c>
      <c r="H21" s="538">
        <v>4.9250938326416804E-2</v>
      </c>
      <c r="I21" s="537">
        <v>-1.8226755765120339E-2</v>
      </c>
      <c r="J21" s="537">
        <v>-1.7333764739404844E-2</v>
      </c>
      <c r="K21" s="538">
        <v>-1.7598316735012665E-2</v>
      </c>
      <c r="L21" s="538">
        <v>-3.208184176115525E-2</v>
      </c>
      <c r="M21" s="537">
        <v>4.9896632634105487E-3</v>
      </c>
      <c r="N21" s="537"/>
      <c r="P21" s="441">
        <v>100</v>
      </c>
      <c r="Q21" s="441">
        <v>95.888420861176854</v>
      </c>
      <c r="R21" s="441">
        <v>95.696945808677327</v>
      </c>
      <c r="S21" s="441">
        <v>82.675349238810824</v>
      </c>
      <c r="T21" s="441">
        <v>82.99375931337363</v>
      </c>
      <c r="U21" s="441">
        <v>87.081279834794074</v>
      </c>
      <c r="V21" s="441">
        <v>85.494070615531186</v>
      </c>
      <c r="W21" s="441">
        <v>84.012136508867499</v>
      </c>
      <c r="X21" s="441">
        <v>82.533664320999321</v>
      </c>
      <c r="Y21" s="441">
        <v>79.885832362284717</v>
      </c>
      <c r="Z21" s="441">
        <v>80.284435765289786</v>
      </c>
    </row>
    <row r="22" spans="1:26" x14ac:dyDescent="0.25">
      <c r="A22" s="188" t="s">
        <v>157</v>
      </c>
      <c r="B22" s="537">
        <v>9.2557008338809865E-2</v>
      </c>
      <c r="C22" s="537">
        <v>6.2724897921983658E-2</v>
      </c>
      <c r="D22" s="538">
        <v>-9.8994896956903222E-3</v>
      </c>
      <c r="E22" s="538">
        <v>6.480713130466409E-2</v>
      </c>
      <c r="F22" s="537">
        <v>0.11758263193100116</v>
      </c>
      <c r="G22" s="538">
        <v>-8.8788352939789927E-2</v>
      </c>
      <c r="H22" s="538">
        <v>-2.8833633764785205E-2</v>
      </c>
      <c r="I22" s="537">
        <v>1.7219883686383275E-2</v>
      </c>
      <c r="J22" s="537">
        <v>6.5385698449427432E-2</v>
      </c>
      <c r="K22" s="538">
        <v>0.12969856096897225</v>
      </c>
      <c r="L22" s="538">
        <v>0.14647793722709856</v>
      </c>
      <c r="M22" s="537">
        <v>0.11655216514671829</v>
      </c>
      <c r="N22" s="537"/>
      <c r="P22" s="441">
        <v>100</v>
      </c>
      <c r="Q22" s="441">
        <v>99.010051030430972</v>
      </c>
      <c r="R22" s="441">
        <v>105.4266084080416</v>
      </c>
      <c r="S22" s="441">
        <v>117.82294650021815</v>
      </c>
      <c r="T22" s="441">
        <v>107.3616411419508</v>
      </c>
      <c r="U22" s="441">
        <v>104.26601490087749</v>
      </c>
      <c r="V22" s="441">
        <v>106.06146354991331</v>
      </c>
      <c r="W22" s="441">
        <v>112.99636642269289</v>
      </c>
      <c r="X22" s="441">
        <v>127.65183254243885</v>
      </c>
      <c r="Y22" s="441">
        <v>146.35000965651432</v>
      </c>
      <c r="Z22" s="441">
        <v>163.40742015122419</v>
      </c>
    </row>
    <row r="23" spans="1:26" x14ac:dyDescent="0.25">
      <c r="A23" s="80" t="s">
        <v>94</v>
      </c>
      <c r="B23" s="537">
        <v>0.23341197663137225</v>
      </c>
      <c r="C23" s="537">
        <v>6.0559329135821072E-2</v>
      </c>
      <c r="D23" s="538">
        <v>-2.5482657948768028E-2</v>
      </c>
      <c r="E23" s="538">
        <v>8.395720558522779E-2</v>
      </c>
      <c r="F23" s="537">
        <v>0.28666010487276972</v>
      </c>
      <c r="G23" s="538">
        <v>-0.26562137106151451</v>
      </c>
      <c r="H23" s="538">
        <v>7.0865101419659293E-2</v>
      </c>
      <c r="I23" s="537">
        <v>-7.0315293672233548E-2</v>
      </c>
      <c r="J23" s="537">
        <v>-3.212823227641104E-2</v>
      </c>
      <c r="K23" s="538">
        <v>7.1169592263551129E-2</v>
      </c>
      <c r="L23" s="538">
        <v>4.7551687090238381E-2</v>
      </c>
      <c r="M23" s="537">
        <v>0.10218955392060503</v>
      </c>
      <c r="N23" s="537"/>
      <c r="P23" s="441">
        <v>100</v>
      </c>
      <c r="Q23" s="441">
        <v>97.451734205123202</v>
      </c>
      <c r="R23" s="441">
        <v>105.6335094884197</v>
      </c>
      <c r="S23" s="441">
        <v>135.9144223964488</v>
      </c>
      <c r="T23" s="441">
        <v>99.81264717247025</v>
      </c>
      <c r="U23" s="441">
        <v>106.88588053731202</v>
      </c>
      <c r="V23" s="441">
        <v>99.370168457915653</v>
      </c>
      <c r="W23" s="441">
        <v>96.177580604353651</v>
      </c>
      <c r="X23" s="441">
        <v>103.02249980086032</v>
      </c>
      <c r="Y23" s="441">
        <v>107.92139347464497</v>
      </c>
      <c r="Z23" s="441">
        <v>118.94983253230903</v>
      </c>
    </row>
    <row r="24" spans="1:26" x14ac:dyDescent="0.25">
      <c r="A24" s="97" t="s">
        <v>158</v>
      </c>
      <c r="B24" s="537">
        <v>-3.3198411040670783E-2</v>
      </c>
      <c r="C24" s="537">
        <v>6.7513273539187679E-2</v>
      </c>
      <c r="D24" s="538">
        <v>-5.5019138399034162E-2</v>
      </c>
      <c r="E24" s="538">
        <v>4.901221129382316E-2</v>
      </c>
      <c r="F24" s="537">
        <v>-5.1115251808848683E-2</v>
      </c>
      <c r="G24" s="538">
        <v>-7.526463715861198E-2</v>
      </c>
      <c r="H24" s="538">
        <v>-5.5797746708152962E-2</v>
      </c>
      <c r="I24" s="537">
        <v>-6.4512507627197291E-2</v>
      </c>
      <c r="J24" s="537">
        <v>7.4743113689302421E-2</v>
      </c>
      <c r="K24" s="538">
        <v>-2.488821657284368E-3</v>
      </c>
      <c r="L24" s="538">
        <v>5.1411537286986997E-2</v>
      </c>
      <c r="M24" s="537">
        <v>7.3133674735829324E-2</v>
      </c>
      <c r="N24" s="537"/>
      <c r="P24" s="441">
        <v>100</v>
      </c>
      <c r="Q24" s="441">
        <v>94.498086160096591</v>
      </c>
      <c r="R24" s="441">
        <v>99.129646325837157</v>
      </c>
      <c r="S24" s="441">
        <v>94.062609492169884</v>
      </c>
      <c r="T24" s="441">
        <v>86.983021318549504</v>
      </c>
      <c r="U24" s="441">
        <v>82.129564727107208</v>
      </c>
      <c r="V24" s="441">
        <v>76.831180556231317</v>
      </c>
      <c r="W24" s="441">
        <v>82.573782219429035</v>
      </c>
      <c r="X24" s="441">
        <v>82.368270801917433</v>
      </c>
      <c r="Y24" s="441">
        <v>86.602950227514853</v>
      </c>
      <c r="Z24" s="441">
        <v>92.936542220617142</v>
      </c>
    </row>
    <row r="25" spans="1:26" s="256" customFormat="1" x14ac:dyDescent="0.25">
      <c r="A25" s="191" t="s">
        <v>159</v>
      </c>
      <c r="B25" s="535">
        <v>-9.8498323849272484E-2</v>
      </c>
      <c r="C25" s="535">
        <v>-2.3318076599276205E-2</v>
      </c>
      <c r="D25" s="538">
        <v>-1.0226564286916928E-2</v>
      </c>
      <c r="E25" s="538">
        <v>0.20407174427282238</v>
      </c>
      <c r="F25" s="535">
        <v>4.983135690221685E-3</v>
      </c>
      <c r="G25" s="538">
        <v>1.6201170844380997E-3</v>
      </c>
      <c r="H25" s="538">
        <v>0.16651449413492303</v>
      </c>
      <c r="I25" s="535">
        <v>-0.14068453483059007</v>
      </c>
      <c r="J25" s="535">
        <v>0.44217355032752992</v>
      </c>
      <c r="K25" s="538">
        <v>5.1100533803635884E-2</v>
      </c>
      <c r="L25" s="538">
        <v>-0.39592710543685883</v>
      </c>
      <c r="M25" s="535">
        <v>-0.3221806701981762</v>
      </c>
      <c r="N25" s="535"/>
      <c r="P25" s="536">
        <v>100</v>
      </c>
      <c r="Q25" s="536">
        <v>98.97734357130831</v>
      </c>
      <c r="R25" s="536">
        <v>119.17582271739562</v>
      </c>
      <c r="S25" s="536">
        <v>119.76969201299021</v>
      </c>
      <c r="T25" s="536">
        <v>119.96373293721834</v>
      </c>
      <c r="U25" s="536">
        <v>139.93943324179625</v>
      </c>
      <c r="V25" s="536">
        <v>120.25211917171774</v>
      </c>
      <c r="W25" s="536">
        <v>173.42442564028539</v>
      </c>
      <c r="X25" s="536">
        <v>182.28650636509295</v>
      </c>
      <c r="Y25" s="536">
        <v>110.11433753976415</v>
      </c>
      <c r="Z25" s="536">
        <v>74.637626472774741</v>
      </c>
    </row>
    <row r="26" spans="1:26" x14ac:dyDescent="0.25">
      <c r="A26" s="192" t="s">
        <v>160</v>
      </c>
      <c r="B26" s="537">
        <v>-8.2752605633339971E-2</v>
      </c>
      <c r="C26" s="537">
        <v>-6.659485126080178E-2</v>
      </c>
      <c r="D26" s="538">
        <v>-5.1304287334065779E-2</v>
      </c>
      <c r="E26" s="538">
        <v>0.3201306034369471</v>
      </c>
      <c r="F26" s="537">
        <v>-2.0688492233866373E-2</v>
      </c>
      <c r="G26" s="538">
        <v>1.7135426774878226E-2</v>
      </c>
      <c r="H26" s="538">
        <v>0.24645017682146553</v>
      </c>
      <c r="I26" s="537">
        <v>-0.20382126002505241</v>
      </c>
      <c r="J26" s="537">
        <v>0.70706358411418324</v>
      </c>
      <c r="K26" s="538">
        <v>0.10750889822955312</v>
      </c>
      <c r="L26" s="538">
        <v>-0.54179522789934698</v>
      </c>
      <c r="M26" s="537">
        <v>-0.55360526971454183</v>
      </c>
      <c r="N26" s="537"/>
      <c r="P26" s="441">
        <v>100</v>
      </c>
      <c r="Q26" s="441">
        <v>94.869571266593425</v>
      </c>
      <c r="R26" s="441">
        <v>125.24022436397243</v>
      </c>
      <c r="S26" s="441">
        <v>122.6491929548507</v>
      </c>
      <c r="T26" s="441">
        <v>124.75083921972646</v>
      </c>
      <c r="U26" s="441">
        <v>155.49570560405425</v>
      </c>
      <c r="V26" s="441">
        <v>123.80237495935131</v>
      </c>
      <c r="W26" s="441">
        <v>211.33852591995827</v>
      </c>
      <c r="X26" s="441">
        <v>234.05929799507084</v>
      </c>
      <c r="Y26" s="441">
        <v>107.24708729587026</v>
      </c>
      <c r="Z26" s="441">
        <v>47.874534607340991</v>
      </c>
    </row>
    <row r="27" spans="1:26" s="256" customFormat="1" ht="25.5" x14ac:dyDescent="0.25">
      <c r="A27" s="194" t="s">
        <v>161</v>
      </c>
      <c r="B27" s="535">
        <v>-2.5012785980034868E-2</v>
      </c>
      <c r="C27" s="535">
        <v>-3.3667884656389258E-2</v>
      </c>
      <c r="D27" s="538">
        <v>-8.0217292593804168E-2</v>
      </c>
      <c r="E27" s="538">
        <v>-5.6783937201754231E-2</v>
      </c>
      <c r="F27" s="535">
        <v>-1.0659691958706641E-2</v>
      </c>
      <c r="G27" s="538">
        <v>4.1395313960687297E-2</v>
      </c>
      <c r="H27" s="538">
        <v>0.13538432328747607</v>
      </c>
      <c r="I27" s="535">
        <v>9.5534051262580189E-3</v>
      </c>
      <c r="J27" s="535">
        <v>9.4127045072020854E-2</v>
      </c>
      <c r="K27" s="538">
        <v>7.0924100587846928E-2</v>
      </c>
      <c r="L27" s="538">
        <v>2.3616510391795575E-2</v>
      </c>
      <c r="M27" s="535">
        <v>-2.9195394006031772E-2</v>
      </c>
      <c r="N27" s="535"/>
      <c r="P27" s="536">
        <v>100</v>
      </c>
      <c r="Q27" s="536">
        <v>91.978270740619578</v>
      </c>
      <c r="R27" s="536">
        <v>86.755382390958289</v>
      </c>
      <c r="S27" s="536">
        <v>85.83059673891087</v>
      </c>
      <c r="T27" s="536">
        <v>89.383581238351226</v>
      </c>
      <c r="U27" s="536">
        <v>101.48471689731655</v>
      </c>
      <c r="V27" s="536">
        <v>102.45424151196022</v>
      </c>
      <c r="W27" s="536">
        <v>112.0979565205762</v>
      </c>
      <c r="X27" s="536">
        <v>120.04840326453365</v>
      </c>
      <c r="Y27" s="536">
        <v>122.88352762774898</v>
      </c>
      <c r="Z27" s="536">
        <v>119.29589462180576</v>
      </c>
    </row>
    <row r="28" spans="1:26" x14ac:dyDescent="0.25">
      <c r="A28" s="97" t="s">
        <v>109</v>
      </c>
      <c r="B28" s="537">
        <v>-8.6667695421405178E-4</v>
      </c>
      <c r="C28" s="537">
        <v>-2.9971685552958482E-2</v>
      </c>
      <c r="D28" s="538">
        <v>-8.0723907630101066E-2</v>
      </c>
      <c r="E28" s="538">
        <v>-3.334743997692835E-2</v>
      </c>
      <c r="F28" s="537">
        <v>-1.7148606475682615E-2</v>
      </c>
      <c r="G28" s="538">
        <v>7.9497093030005406E-2</v>
      </c>
      <c r="H28" s="538">
        <v>0.11854622005540416</v>
      </c>
      <c r="I28" s="537">
        <v>1.5147957485492469E-2</v>
      </c>
      <c r="J28" s="537">
        <v>0.13531322760532571</v>
      </c>
      <c r="K28" s="538">
        <v>8.0059951842287091E-2</v>
      </c>
      <c r="L28" s="538">
        <v>2.6945747023652489E-2</v>
      </c>
      <c r="M28" s="537">
        <v>-2.4408039190614295E-2</v>
      </c>
      <c r="N28" s="537"/>
      <c r="P28" s="441">
        <v>100</v>
      </c>
      <c r="Q28" s="441">
        <v>91.927609236989895</v>
      </c>
      <c r="R28" s="441">
        <v>88.862058805736851</v>
      </c>
      <c r="S28" s="441">
        <v>87.338198328658308</v>
      </c>
      <c r="T28" s="441">
        <v>94.281331206264724</v>
      </c>
      <c r="U28" s="441">
        <v>105.45802664255902</v>
      </c>
      <c r="V28" s="441">
        <v>107.05550034664444</v>
      </c>
      <c r="W28" s="441">
        <v>121.54152563145196</v>
      </c>
      <c r="X28" s="441">
        <v>131.27213432034409</v>
      </c>
      <c r="Y28" s="441">
        <v>134.80936004299502</v>
      </c>
      <c r="Z28" s="441">
        <v>131.51892789980397</v>
      </c>
    </row>
    <row r="29" spans="1:26" x14ac:dyDescent="0.25">
      <c r="A29" s="97" t="s">
        <v>162</v>
      </c>
      <c r="B29" s="537">
        <v>-3.5111323963587959E-2</v>
      </c>
      <c r="C29" s="537">
        <v>-4.168681721116807E-2</v>
      </c>
      <c r="D29" s="538">
        <v>-8.2922464734976997E-2</v>
      </c>
      <c r="E29" s="538">
        <v>-8.6623893699280918E-2</v>
      </c>
      <c r="F29" s="537">
        <v>4.5869493211705414E-3</v>
      </c>
      <c r="G29" s="538">
        <v>-2.4290212211996232E-2</v>
      </c>
      <c r="H29" s="538">
        <v>0.16935478162504336</v>
      </c>
      <c r="I29" s="537">
        <v>-1.219794266887686E-2</v>
      </c>
      <c r="J29" s="537">
        <v>2.6817342442504666E-2</v>
      </c>
      <c r="K29" s="538">
        <v>4.9246362185617398E-2</v>
      </c>
      <c r="L29" s="538">
        <v>2.1884125251987685E-2</v>
      </c>
      <c r="M29" s="537">
        <v>-2.8539819959503276E-2</v>
      </c>
      <c r="N29" s="537"/>
      <c r="P29" s="441">
        <v>100</v>
      </c>
      <c r="Q29" s="441">
        <v>91.707753526502302</v>
      </c>
      <c r="R29" s="441">
        <v>83.763670833622712</v>
      </c>
      <c r="S29" s="441">
        <v>84.147890546691755</v>
      </c>
      <c r="T29" s="441">
        <v>82.103920428120787</v>
      </c>
      <c r="U29" s="441">
        <v>96.008611942785123</v>
      </c>
      <c r="V29" s="441">
        <v>94.837504398588578</v>
      </c>
      <c r="W29" s="441">
        <v>97.38079423043807</v>
      </c>
      <c r="X29" s="441">
        <v>102.17644409303331</v>
      </c>
      <c r="Y29" s="441">
        <v>104.41248619336797</v>
      </c>
      <c r="Z29" s="441">
        <v>101.43257263588512</v>
      </c>
    </row>
    <row r="30" spans="1:26" x14ac:dyDescent="0.25">
      <c r="A30" s="97" t="s">
        <v>202</v>
      </c>
      <c r="B30" s="537">
        <v>-0.32108598488947471</v>
      </c>
      <c r="C30" s="537">
        <v>6.78074813847096E-3</v>
      </c>
      <c r="D30" s="538">
        <v>-2.5848909232049411E-2</v>
      </c>
      <c r="E30" s="538">
        <v>-0.14820928481266804</v>
      </c>
      <c r="F30" s="537">
        <v>-8.4756289095417325E-2</v>
      </c>
      <c r="G30" s="538">
        <v>0.13024152606898443</v>
      </c>
      <c r="H30" s="538">
        <v>8.4214455494620255E-2</v>
      </c>
      <c r="I30" s="537">
        <v>0.20874005128870832</v>
      </c>
      <c r="J30" s="537">
        <v>7.8179660146286967E-3</v>
      </c>
      <c r="K30" s="538">
        <v>0.12350760621927481</v>
      </c>
      <c r="L30" s="538">
        <v>-3.7451065905404035E-2</v>
      </c>
      <c r="M30" s="537">
        <v>-0.16355508261259899</v>
      </c>
      <c r="N30" s="537"/>
      <c r="P30" s="441">
        <v>100</v>
      </c>
      <c r="Q30" s="441">
        <v>97.415109076795062</v>
      </c>
      <c r="R30" s="441">
        <v>82.977285430575222</v>
      </c>
      <c r="S30" s="441">
        <v>75.944438638268423</v>
      </c>
      <c r="T30" s="441">
        <v>85.835558222968842</v>
      </c>
      <c r="U30" s="441">
        <v>93.064153020792943</v>
      </c>
      <c r="V30" s="441">
        <v>112.49036909549346</v>
      </c>
      <c r="W30" s="441">
        <v>113.36981497805508</v>
      </c>
      <c r="X30" s="441">
        <v>127.37184944351675</v>
      </c>
      <c r="Y30" s="441">
        <v>122.6016379155144</v>
      </c>
      <c r="Z30" s="441">
        <v>102.54951689780249</v>
      </c>
    </row>
    <row r="31" spans="1:26" s="256" customFormat="1" x14ac:dyDescent="0.25">
      <c r="A31" s="194" t="s">
        <v>164</v>
      </c>
      <c r="B31" s="535">
        <v>8.2153193743204067E-3</v>
      </c>
      <c r="C31" s="535">
        <v>-2.8540329445821411E-2</v>
      </c>
      <c r="D31" s="538">
        <v>2.3327514679793326E-2</v>
      </c>
      <c r="E31" s="538">
        <v>-0.12476786972603249</v>
      </c>
      <c r="F31" s="535">
        <v>-6.0298928274098662E-2</v>
      </c>
      <c r="G31" s="538">
        <v>3.5997999633750499E-2</v>
      </c>
      <c r="H31" s="538">
        <v>0.11149461323591225</v>
      </c>
      <c r="I31" s="535">
        <v>-3.4714387366432065E-2</v>
      </c>
      <c r="J31" s="535">
        <v>7.5051723303454887E-2</v>
      </c>
      <c r="K31" s="538">
        <v>8.0182394010911429E-2</v>
      </c>
      <c r="L31" s="538">
        <v>0.12482999316327659</v>
      </c>
      <c r="M31" s="535">
        <v>8.9473928331962327E-3</v>
      </c>
      <c r="N31" s="535"/>
      <c r="P31" s="536">
        <v>100</v>
      </c>
      <c r="Q31" s="536">
        <v>102.33275146797934</v>
      </c>
      <c r="R31" s="536">
        <v>89.564912064116029</v>
      </c>
      <c r="S31" s="536">
        <v>84.164243855685939</v>
      </c>
      <c r="T31" s="536">
        <v>87.193988275177816</v>
      </c>
      <c r="U31" s="536">
        <v>96.915648274415432</v>
      </c>
      <c r="V31" s="536">
        <v>93.551280918348496</v>
      </c>
      <c r="W31" s="536">
        <v>100.57246576851617</v>
      </c>
      <c r="X31" s="536">
        <v>108.63660684541624</v>
      </c>
      <c r="Y31" s="536">
        <v>122.19771373521111</v>
      </c>
      <c r="Z31" s="536">
        <v>123.29106468331851</v>
      </c>
    </row>
    <row r="32" spans="1:26" x14ac:dyDescent="0.25">
      <c r="A32" s="97" t="s">
        <v>124</v>
      </c>
      <c r="B32" s="537">
        <v>-5.2625006574266608E-2</v>
      </c>
      <c r="C32" s="537">
        <v>2.7311786294614393E-2</v>
      </c>
      <c r="D32" s="538">
        <v>-1.8866124980182808E-2</v>
      </c>
      <c r="E32" s="538">
        <v>-4.6161815715667021E-2</v>
      </c>
      <c r="F32" s="537">
        <v>-5.684848652833463E-2</v>
      </c>
      <c r="G32" s="538">
        <v>1.9494838725701458E-2</v>
      </c>
      <c r="H32" s="538">
        <v>6.0663007853934969E-2</v>
      </c>
      <c r="I32" s="537">
        <v>0.10511352511667682</v>
      </c>
      <c r="J32" s="537">
        <v>2.5673026806250165E-2</v>
      </c>
      <c r="K32" s="538">
        <v>6.8697798186425851E-2</v>
      </c>
      <c r="L32" s="538">
        <v>0.10951921365155659</v>
      </c>
      <c r="M32" s="537">
        <v>1.9424258395907446E-2</v>
      </c>
      <c r="N32" s="537"/>
      <c r="P32" s="441">
        <v>100</v>
      </c>
      <c r="Q32" s="441">
        <v>98.11338750198172</v>
      </c>
      <c r="R32" s="441">
        <v>93.584295388875418</v>
      </c>
      <c r="S32" s="441">
        <v>88.264169833197244</v>
      </c>
      <c r="T32" s="441">
        <v>89.984865589353348</v>
      </c>
      <c r="U32" s="441">
        <v>95.443618197335567</v>
      </c>
      <c r="V32" s="441">
        <v>105.47603335594771</v>
      </c>
      <c r="W32" s="441">
        <v>108.18392238771189</v>
      </c>
      <c r="X32" s="441">
        <v>115.61591965491888</v>
      </c>
      <c r="Y32" s="441">
        <v>128.27808426112713</v>
      </c>
      <c r="Z32" s="441">
        <v>130.76979091634726</v>
      </c>
    </row>
    <row r="33" spans="1:26" x14ac:dyDescent="0.25">
      <c r="A33" s="97" t="s">
        <v>203</v>
      </c>
      <c r="B33" s="537">
        <v>4.2632548506701839E-2</v>
      </c>
      <c r="C33" s="537">
        <v>-4.7282505096794325E-2</v>
      </c>
      <c r="D33" s="538">
        <v>-0.10600458074915664</v>
      </c>
      <c r="E33" s="538">
        <v>-9.1127428137582789E-2</v>
      </c>
      <c r="F33" s="537">
        <v>-1.6689698051227664E-2</v>
      </c>
      <c r="G33" s="538">
        <v>2.9235776471949082E-2</v>
      </c>
      <c r="H33" s="538">
        <v>0.13077148934511151</v>
      </c>
      <c r="I33" s="537">
        <v>-7.2201194706071115E-2</v>
      </c>
      <c r="J33" s="537">
        <v>8.2360252620512497E-2</v>
      </c>
      <c r="K33" s="538">
        <v>0.14008175468679962</v>
      </c>
      <c r="L33" s="538">
        <v>0.19162485442383659</v>
      </c>
      <c r="M33" s="537">
        <v>5.3823724360579916E-3</v>
      </c>
      <c r="N33" s="537"/>
      <c r="P33" s="441">
        <v>100</v>
      </c>
      <c r="Q33" s="441">
        <v>89.399541925084336</v>
      </c>
      <c r="R33" s="441">
        <v>81.252791592773391</v>
      </c>
      <c r="S33" s="441">
        <v>79.89670703527068</v>
      </c>
      <c r="T33" s="441">
        <v>82.232549302998649</v>
      </c>
      <c r="U33" s="441">
        <v>92.986222247997091</v>
      </c>
      <c r="V33" s="441">
        <v>86.272505910487453</v>
      </c>
      <c r="W33" s="441">
        <v>93.377931291479854</v>
      </c>
      <c r="X33" s="441">
        <v>106.45847575581377</v>
      </c>
      <c r="Y33" s="441">
        <v>126.85856567470512</v>
      </c>
      <c r="Z33" s="441">
        <v>127.54136572187051</v>
      </c>
    </row>
    <row r="34" spans="1:26" x14ac:dyDescent="0.25">
      <c r="A34" s="97" t="s">
        <v>166</v>
      </c>
      <c r="B34" s="537">
        <v>2.4328886433069075E-2</v>
      </c>
      <c r="C34" s="537">
        <v>-7.4472859262044167E-2</v>
      </c>
      <c r="D34" s="538">
        <v>0.5717124511772278</v>
      </c>
      <c r="E34" s="538">
        <v>-0.29664413380478805</v>
      </c>
      <c r="F34" s="537">
        <v>-0.17697569429518234</v>
      </c>
      <c r="G34" s="538">
        <v>9.0190543087899977E-2</v>
      </c>
      <c r="H34" s="538">
        <v>0.17106323065037654</v>
      </c>
      <c r="I34" s="537">
        <v>-0.21832609663278468</v>
      </c>
      <c r="J34" s="537">
        <v>0.19556639969873002</v>
      </c>
      <c r="K34" s="538">
        <v>-6.4504989912489319E-2</v>
      </c>
      <c r="L34" s="538">
        <v>-9.0772817753647761E-2</v>
      </c>
      <c r="M34" s="537">
        <v>-1.0321695754182514E-2</v>
      </c>
      <c r="N34" s="537"/>
      <c r="P34" s="441">
        <v>100</v>
      </c>
      <c r="Q34" s="441">
        <v>157.17124511772278</v>
      </c>
      <c r="R34" s="441">
        <v>110.54731725075588</v>
      </c>
      <c r="S34" s="441">
        <v>90.98312902783357</v>
      </c>
      <c r="T34" s="441">
        <v>99.188946846690357</v>
      </c>
      <c r="U34" s="441">
        <v>116.15652853909369</v>
      </c>
      <c r="V34" s="441">
        <v>90.796527064738711</v>
      </c>
      <c r="W34" s="441">
        <v>108.55327696793796</v>
      </c>
      <c r="X34" s="441">
        <v>101.55104893215346</v>
      </c>
      <c r="Y34" s="441">
        <v>92.332974074743333</v>
      </c>
      <c r="Z34" s="441">
        <v>91.379941208265009</v>
      </c>
    </row>
    <row r="35" spans="1:26" x14ac:dyDescent="0.25">
      <c r="A35" s="191" t="s">
        <v>167</v>
      </c>
      <c r="B35" s="537">
        <v>1.7882194163392207E-2</v>
      </c>
      <c r="C35" s="537">
        <v>1.7726914620995293E-2</v>
      </c>
      <c r="D35" s="538">
        <v>-3.2639826787139725E-5</v>
      </c>
      <c r="E35" s="538">
        <v>-7.0506979225993804E-3</v>
      </c>
      <c r="F35" s="537">
        <v>-3.2471845476585992E-3</v>
      </c>
      <c r="G35" s="538">
        <v>-1.814827430660193E-3</v>
      </c>
      <c r="H35" s="538">
        <v>3.0416118869701858E-2</v>
      </c>
      <c r="I35" s="537">
        <v>1.6900559887129241E-2</v>
      </c>
      <c r="J35" s="537">
        <v>2.6450733685152494E-2</v>
      </c>
      <c r="K35" s="538">
        <v>4.4716896414281671E-2</v>
      </c>
      <c r="L35" s="538">
        <v>5.7994281942869597E-2</v>
      </c>
      <c r="M35" s="537">
        <v>2.7510223345587503E-2</v>
      </c>
      <c r="N35" s="537"/>
      <c r="P35" s="441">
        <v>100</v>
      </c>
      <c r="Q35" s="441">
        <v>99.996736017321282</v>
      </c>
      <c r="R35" s="441">
        <v>99.291689238417234</v>
      </c>
      <c r="S35" s="441">
        <v>98.969270799411319</v>
      </c>
      <c r="T35" s="441">
        <v>98.789658651972104</v>
      </c>
      <c r="U35" s="441">
        <v>101.79445665262776</v>
      </c>
      <c r="V35" s="441">
        <v>103.51483996346327</v>
      </c>
      <c r="W35" s="441">
        <v>106.25288342779803</v>
      </c>
      <c r="X35" s="441">
        <v>111.00418260975762</v>
      </c>
      <c r="Y35" s="441">
        <v>117.44179047286569</v>
      </c>
      <c r="Z35" s="441">
        <v>120.67264035887992</v>
      </c>
    </row>
    <row r="36" spans="1:26" x14ac:dyDescent="0.25">
      <c r="A36" s="194" t="s">
        <v>168</v>
      </c>
      <c r="B36" s="537">
        <v>1.1572903262321743E-2</v>
      </c>
      <c r="C36" s="537">
        <v>1.9968451287976308E-2</v>
      </c>
      <c r="D36" s="538">
        <v>1.2555920519258246E-2</v>
      </c>
      <c r="E36" s="538">
        <v>1.5042543583677404E-2</v>
      </c>
      <c r="F36" s="537">
        <v>-3.4856226953191571E-3</v>
      </c>
      <c r="G36" s="538">
        <v>-5.7540289067858907E-3</v>
      </c>
      <c r="H36" s="538">
        <v>3.4967043126895136E-2</v>
      </c>
      <c r="I36" s="537">
        <v>-5.1891771323521185E-3</v>
      </c>
      <c r="J36" s="537">
        <v>6.6240178077037415E-2</v>
      </c>
      <c r="K36" s="538">
        <v>4.2814283473269876E-2</v>
      </c>
      <c r="L36" s="538">
        <v>-6.4487194011053628E-3</v>
      </c>
      <c r="M36" s="537">
        <v>2.1778183280618535E-3</v>
      </c>
      <c r="N36" s="537"/>
      <c r="P36" s="441">
        <v>100</v>
      </c>
      <c r="Q36" s="441">
        <v>101.25559205192583</v>
      </c>
      <c r="R36" s="441">
        <v>102.77873370845798</v>
      </c>
      <c r="S36" s="441">
        <v>102.42048582164762</v>
      </c>
      <c r="T36" s="441">
        <v>101.8311553855828</v>
      </c>
      <c r="U36" s="441">
        <v>105.39188978761204</v>
      </c>
      <c r="V36" s="441">
        <v>104.84499260319079</v>
      </c>
      <c r="W36" s="441">
        <v>111.78994358371182</v>
      </c>
      <c r="X36" s="441">
        <v>116.5761499177657</v>
      </c>
      <c r="Y36" s="441">
        <v>115.82438303808485</v>
      </c>
      <c r="Z36" s="441">
        <v>116.07662750230165</v>
      </c>
    </row>
    <row r="37" spans="1:26" x14ac:dyDescent="0.25">
      <c r="A37" s="192" t="s">
        <v>169</v>
      </c>
      <c r="D37" s="538"/>
      <c r="E37" s="538"/>
      <c r="G37" s="538"/>
      <c r="H37" s="538"/>
      <c r="K37" s="538"/>
      <c r="L37" s="538"/>
    </row>
    <row r="38" spans="1:26" x14ac:dyDescent="0.25">
      <c r="A38" s="195" t="s">
        <v>170</v>
      </c>
      <c r="B38" s="537">
        <v>-0.12067308723024206</v>
      </c>
      <c r="C38" s="537">
        <v>4.0257092074815315E-2</v>
      </c>
      <c r="D38" s="538">
        <v>4.2832848033222737E-2</v>
      </c>
      <c r="E38" s="538">
        <v>6.7669942271678885E-2</v>
      </c>
      <c r="F38" s="537">
        <v>4.2288828025069281E-2</v>
      </c>
      <c r="G38" s="538">
        <v>-1.950156083542598E-2</v>
      </c>
      <c r="H38" s="538">
        <v>5.2362226058179751E-2</v>
      </c>
      <c r="I38" s="537">
        <v>-3.3893307039412068E-2</v>
      </c>
      <c r="J38" s="537">
        <v>7.29370449859299E-2</v>
      </c>
      <c r="K38" s="538">
        <v>-7.5310859318182155E-2</v>
      </c>
      <c r="L38" s="538">
        <v>-2.0745001005291641E-2</v>
      </c>
      <c r="M38" s="537">
        <v>-4.1722209247119335E-2</v>
      </c>
      <c r="N38" s="537"/>
      <c r="P38" s="441">
        <v>100</v>
      </c>
      <c r="Q38" s="441">
        <v>104.28328480332227</v>
      </c>
      <c r="R38" s="441">
        <v>111.34012866586414</v>
      </c>
      <c r="S38" s="441">
        <v>116.04857221930396</v>
      </c>
      <c r="T38" s="441">
        <v>113.78544392830489</v>
      </c>
      <c r="U38" s="441">
        <v>119.74350306540913</v>
      </c>
      <c r="V38" s="441">
        <v>115.68499975003844</v>
      </c>
      <c r="W38" s="441">
        <v>124.12272178100429</v>
      </c>
      <c r="X38" s="441">
        <v>114.7749329427652</v>
      </c>
      <c r="Y38" s="441">
        <v>112.39392684348526</v>
      </c>
      <c r="Z38" s="441">
        <v>107.70460390961594</v>
      </c>
    </row>
    <row r="39" spans="1:26" x14ac:dyDescent="0.25">
      <c r="A39" s="97" t="s">
        <v>171</v>
      </c>
      <c r="B39" s="537">
        <v>-3.5287185142741873E-2</v>
      </c>
      <c r="C39" s="537">
        <v>3.4866223203652291E-2</v>
      </c>
      <c r="D39" s="538">
        <v>-5.2554033224995744E-2</v>
      </c>
      <c r="E39" s="538">
        <v>-0.20889037279071576</v>
      </c>
      <c r="F39" s="537">
        <v>-0.11670603530551016</v>
      </c>
      <c r="G39" s="538">
        <v>8.6996608751468418E-3</v>
      </c>
      <c r="H39" s="538">
        <v>-2.2019514886525426E-2</v>
      </c>
      <c r="I39" s="537">
        <v>0.72340326096533025</v>
      </c>
      <c r="J39" s="537">
        <v>-0.31230681385952996</v>
      </c>
      <c r="K39" s="538">
        <v>-0.19101175671209636</v>
      </c>
      <c r="L39" s="538">
        <v>0.21961240876550581</v>
      </c>
      <c r="M39" s="537">
        <v>0.82092076375498091</v>
      </c>
      <c r="N39" s="537"/>
      <c r="P39" s="441">
        <v>100</v>
      </c>
      <c r="Q39" s="441">
        <v>94.744596677500425</v>
      </c>
      <c r="R39" s="441">
        <v>74.953362557631351</v>
      </c>
      <c r="S39" s="441">
        <v>66.205852780713727</v>
      </c>
      <c r="T39" s="441">
        <v>66.781821247855831</v>
      </c>
      <c r="U39" s="441">
        <v>65.311317940739386</v>
      </c>
      <c r="V39" s="441">
        <v>112.55773831701373</v>
      </c>
      <c r="W39" s="441">
        <v>77.405189687992433</v>
      </c>
      <c r="X39" s="441">
        <v>62.619888427055955</v>
      </c>
      <c r="Y39" s="441">
        <v>76.371992961148933</v>
      </c>
      <c r="Z39" s="441">
        <v>139.06734775230535</v>
      </c>
    </row>
    <row r="40" spans="1:26" x14ac:dyDescent="0.25">
      <c r="A40" s="97" t="s">
        <v>204</v>
      </c>
      <c r="D40" s="538"/>
      <c r="E40" s="538"/>
      <c r="G40" s="538"/>
      <c r="H40" s="538"/>
      <c r="K40" s="538"/>
      <c r="L40" s="538"/>
      <c r="Q40">
        <v>0</v>
      </c>
      <c r="R40">
        <v>0</v>
      </c>
      <c r="S40">
        <v>0</v>
      </c>
      <c r="T40">
        <v>0</v>
      </c>
      <c r="U40">
        <v>0</v>
      </c>
      <c r="V40">
        <v>0</v>
      </c>
      <c r="W40">
        <v>0</v>
      </c>
      <c r="X40">
        <v>0</v>
      </c>
      <c r="Y40">
        <v>0</v>
      </c>
      <c r="Z40">
        <v>0</v>
      </c>
    </row>
    <row r="41" spans="1:26" x14ac:dyDescent="0.25">
      <c r="A41" s="191" t="s">
        <v>173</v>
      </c>
      <c r="B41" s="537">
        <v>1.1706023183132297E-2</v>
      </c>
      <c r="C41" s="537">
        <v>1.8599799294370278E-2</v>
      </c>
      <c r="D41" s="538">
        <v>1.6795002446112761E-3</v>
      </c>
      <c r="E41" s="538">
        <v>-3.9224175393008931E-3</v>
      </c>
      <c r="F41" s="537">
        <v>-1.203734923771127E-3</v>
      </c>
      <c r="G41" s="538">
        <v>-2.6466215039011587E-3</v>
      </c>
      <c r="H41" s="538">
        <v>3.1463766687093608E-2</v>
      </c>
      <c r="I41" s="537">
        <v>1.4426669986578933E-2</v>
      </c>
      <c r="J41" s="537">
        <v>2.8606981186671376E-2</v>
      </c>
      <c r="K41" s="538">
        <v>3.8859184476799147E-2</v>
      </c>
      <c r="L41" s="538">
        <v>5.4503131405193583E-2</v>
      </c>
      <c r="M41" s="537">
        <v>2.4659838266319456E-2</v>
      </c>
      <c r="N41" s="537"/>
      <c r="P41" s="441">
        <v>100</v>
      </c>
      <c r="Q41" s="441">
        <v>100.16795002446113</v>
      </c>
      <c r="R41" s="441">
        <v>99.775049500409366</v>
      </c>
      <c r="S41" s="441">
        <v>99.654946788804736</v>
      </c>
      <c r="T41" s="441">
        <v>99.391197863663365</v>
      </c>
      <c r="U41" s="441">
        <v>102.51841932399643</v>
      </c>
      <c r="V41" s="441">
        <v>103.99741872712944</v>
      </c>
      <c r="W41" s="441">
        <v>106.97247092811882</v>
      </c>
      <c r="X41" s="441">
        <v>111.12933390985363</v>
      </c>
      <c r="Y41" s="441">
        <v>117.18623059891402</v>
      </c>
      <c r="Z41" s="441">
        <v>120.07602409252286</v>
      </c>
    </row>
    <row r="42" spans="1:26" x14ac:dyDescent="0.25">
      <c r="A42" s="194" t="s">
        <v>174</v>
      </c>
      <c r="B42" s="537">
        <v>9.0000899122011369E-3</v>
      </c>
      <c r="C42" s="537">
        <v>2.0750499173492365E-2</v>
      </c>
      <c r="D42" s="538">
        <v>9.0806502093512265E-3</v>
      </c>
      <c r="E42" s="538">
        <v>3.7998245510011408E-3</v>
      </c>
      <c r="F42" s="537">
        <v>-7.965516390270988E-3</v>
      </c>
      <c r="G42" s="538">
        <v>-5.2464873468587303E-3</v>
      </c>
      <c r="H42" s="538">
        <v>3.2873470418457229E-2</v>
      </c>
      <c r="I42" s="537">
        <v>2.0155300677419552E-2</v>
      </c>
      <c r="J42" s="537">
        <v>4.399483504192836E-2</v>
      </c>
      <c r="K42" s="538">
        <v>3.3752474150677836E-2</v>
      </c>
      <c r="L42" s="538">
        <v>5.9045759856490854E-4</v>
      </c>
      <c r="M42" s="537">
        <v>3.3167942214996415E-2</v>
      </c>
      <c r="N42" s="537"/>
      <c r="P42" s="441">
        <v>100</v>
      </c>
      <c r="Q42" s="441">
        <v>100.90806502093513</v>
      </c>
      <c r="R42" s="441">
        <v>101.29149796379569</v>
      </c>
      <c r="S42" s="441">
        <v>100.48465887656998</v>
      </c>
      <c r="T42" s="441">
        <v>99.957467385220639</v>
      </c>
      <c r="U42" s="441">
        <v>103.2434162324126</v>
      </c>
      <c r="V42" s="441">
        <v>105.32431832954086</v>
      </c>
      <c r="W42" s="441">
        <v>109.95804434035256</v>
      </c>
      <c r="X42" s="441">
        <v>113.66940038960939</v>
      </c>
      <c r="Y42" s="441">
        <v>113.73651735079376</v>
      </c>
      <c r="Z42" s="441">
        <v>117.50892358601983</v>
      </c>
    </row>
    <row r="43" spans="1:26" x14ac:dyDescent="0.25">
      <c r="A43" s="115" t="s">
        <v>175</v>
      </c>
      <c r="D43" s="538"/>
      <c r="E43" s="538"/>
      <c r="G43" s="538"/>
      <c r="H43" s="538"/>
      <c r="K43" s="538"/>
      <c r="L43" s="538"/>
    </row>
    <row r="44" spans="1:26" s="256" customFormat="1" x14ac:dyDescent="0.25">
      <c r="A44" s="194" t="s">
        <v>588</v>
      </c>
      <c r="B44" s="535">
        <v>3.5511508324955532E-2</v>
      </c>
      <c r="C44" s="535">
        <v>4.1469161860612891E-2</v>
      </c>
      <c r="D44" s="538">
        <v>2.6823630976780644E-2</v>
      </c>
      <c r="E44" s="538">
        <v>-1.1611305653025372E-3</v>
      </c>
      <c r="F44" s="535">
        <v>-1.990507894820992E-2</v>
      </c>
      <c r="G44" s="538">
        <v>-1.8150385159291793E-2</v>
      </c>
      <c r="H44" s="538">
        <v>-2.544649486309547E-2</v>
      </c>
      <c r="I44" s="535">
        <v>3.1965350953564897E-2</v>
      </c>
      <c r="J44" s="535">
        <v>-1.9266326457926253E-2</v>
      </c>
      <c r="K44" s="538">
        <v>-3.1451181040212717E-2</v>
      </c>
      <c r="L44" s="538">
        <v>-9.3252433218893316E-3</v>
      </c>
      <c r="M44" s="535">
        <v>7.0831801873632694E-2</v>
      </c>
      <c r="N44" s="535"/>
      <c r="P44" s="536">
        <v>100</v>
      </c>
      <c r="Q44" s="536">
        <v>102.68236309767806</v>
      </c>
      <c r="R44" s="536">
        <v>102.56313546736786</v>
      </c>
      <c r="S44" s="536">
        <v>100.52160815871395</v>
      </c>
      <c r="T44" s="536">
        <v>98.697102253801873</v>
      </c>
      <c r="U44" s="536">
        <v>96.185606948298101</v>
      </c>
      <c r="V44" s="536">
        <v>99.260213631082095</v>
      </c>
      <c r="W44" s="536">
        <v>97.347833950982164</v>
      </c>
      <c r="X44" s="536">
        <v>94.28612960151726</v>
      </c>
      <c r="Y44" s="536">
        <v>93.406888501103921</v>
      </c>
      <c r="Z44" s="536">
        <v>100.02306672104662</v>
      </c>
    </row>
    <row r="45" spans="1:26" x14ac:dyDescent="0.25">
      <c r="A45" s="191" t="s">
        <v>176</v>
      </c>
      <c r="D45" s="1647"/>
      <c r="E45" s="1647"/>
      <c r="G45" s="1647"/>
      <c r="H45" s="1647"/>
      <c r="K45" s="1647"/>
      <c r="L45" s="1647"/>
    </row>
    <row r="46" spans="1:26" x14ac:dyDescent="0.25">
      <c r="A46" s="97" t="s">
        <v>177</v>
      </c>
      <c r="B46" s="114">
        <v>-1.2987231582156034</v>
      </c>
      <c r="C46" s="114">
        <v>-0.47381239394007069</v>
      </c>
      <c r="D46" s="1663">
        <v>-0.22314017663123548</v>
      </c>
      <c r="E46" s="1663">
        <v>1.7838281917081229</v>
      </c>
      <c r="F46" s="114">
        <v>7.347485504476392E-2</v>
      </c>
      <c r="G46" s="1663">
        <v>0.10631896734183688</v>
      </c>
      <c r="H46" s="1663">
        <v>1.6150904818667142</v>
      </c>
      <c r="I46" s="114">
        <v>-1.9245415770225995</v>
      </c>
      <c r="J46" s="114">
        <v>4.2723620974948018</v>
      </c>
      <c r="K46" s="1663">
        <v>0.15461680246469933</v>
      </c>
      <c r="L46" s="1663">
        <v>-6.4741388383198499</v>
      </c>
      <c r="M46" s="114">
        <v>-3.3044193159852657</v>
      </c>
      <c r="N46" s="114"/>
    </row>
    <row r="47" spans="1:26" x14ac:dyDescent="0.25">
      <c r="A47" s="97" t="s">
        <v>178</v>
      </c>
      <c r="B47" s="114">
        <v>-0.65097294190992616</v>
      </c>
      <c r="C47" s="114">
        <v>-0.54943432053311603</v>
      </c>
      <c r="D47" s="1663">
        <v>-0.35751346318912347</v>
      </c>
      <c r="E47" s="1663">
        <v>1.576264768906388</v>
      </c>
      <c r="F47" s="114">
        <v>-0.13554925044505367</v>
      </c>
      <c r="G47" s="1663">
        <v>0.1681209802754699</v>
      </c>
      <c r="H47" s="1663">
        <v>1.5152626175791994</v>
      </c>
      <c r="I47" s="114">
        <v>-1.7683266417307733</v>
      </c>
      <c r="J47" s="114">
        <v>4.2390241494387944</v>
      </c>
      <c r="K47" s="1663">
        <v>0.72974689352396649</v>
      </c>
      <c r="L47" s="1663">
        <v>-6.4314964143668103</v>
      </c>
      <c r="M47" s="114">
        <v>-3.1034539056216874</v>
      </c>
      <c r="N47" s="114"/>
    </row>
    <row r="48" spans="1:26" x14ac:dyDescent="0.25">
      <c r="A48" s="97" t="s">
        <v>179</v>
      </c>
      <c r="B48" s="114">
        <v>1.1488013478190673</v>
      </c>
      <c r="C48" s="114">
        <v>0.93881009939477122</v>
      </c>
      <c r="D48" s="1663">
        <v>0.74180608273188842</v>
      </c>
      <c r="E48" s="1663">
        <v>-1.1534687646103881</v>
      </c>
      <c r="F48" s="114">
        <v>-0.95163949785425084</v>
      </c>
      <c r="G48" s="1663">
        <v>-0.5481396151002571</v>
      </c>
      <c r="H48" s="1663">
        <v>-2.8511971218741214</v>
      </c>
      <c r="I48" s="114">
        <v>1.7424777109917522</v>
      </c>
      <c r="J48" s="114">
        <v>-3.9905466187610261</v>
      </c>
      <c r="K48" s="1663">
        <v>-3.1625498419634024</v>
      </c>
      <c r="L48" s="1663">
        <v>0.10420965729202036</v>
      </c>
      <c r="M48" s="114">
        <v>2.9776932938882394</v>
      </c>
      <c r="N48" s="114"/>
    </row>
    <row r="49" spans="1:14" x14ac:dyDescent="0.25">
      <c r="A49" s="115" t="s">
        <v>180</v>
      </c>
      <c r="B49" s="117">
        <v>0.60959079419070861</v>
      </c>
      <c r="C49" s="117">
        <v>0.31245896166994847</v>
      </c>
      <c r="D49" s="1664">
        <v>0.1880005124373918</v>
      </c>
      <c r="E49" s="1664">
        <v>-0.89040839865471</v>
      </c>
      <c r="F49" s="117">
        <v>-0.10731803768815951</v>
      </c>
      <c r="G49" s="1664">
        <v>-8.3355657993927856E-2</v>
      </c>
      <c r="H49" s="1664">
        <v>-0.67677257407573999</v>
      </c>
      <c r="I49" s="117">
        <v>0.6903178880664318</v>
      </c>
      <c r="J49" s="117">
        <v>-1.3202176792409044</v>
      </c>
      <c r="K49" s="1664">
        <v>-0.21345575653405158</v>
      </c>
      <c r="L49" s="1664">
        <v>1.6631168696744711</v>
      </c>
      <c r="M49" s="117">
        <v>2.4551268776706356</v>
      </c>
      <c r="N49" s="531"/>
    </row>
    <row r="50" spans="1:14" x14ac:dyDescent="0.25">
      <c r="A50" s="1631" t="s">
        <v>209</v>
      </c>
      <c r="B50" s="568"/>
      <c r="C50" s="568"/>
      <c r="D50" s="568"/>
      <c r="E50" s="559"/>
      <c r="F50" s="559"/>
      <c r="G50" s="559"/>
      <c r="H50" s="559"/>
      <c r="I50" s="531"/>
      <c r="J50" s="531"/>
      <c r="K50" s="531"/>
      <c r="L50" s="531"/>
      <c r="M50" s="531"/>
      <c r="N50" s="531"/>
    </row>
    <row r="51" spans="1:14" x14ac:dyDescent="0.25">
      <c r="A51" s="569" t="s">
        <v>197</v>
      </c>
      <c r="B51" s="569"/>
      <c r="C51" s="569"/>
      <c r="D51" s="569"/>
      <c r="E51" s="569"/>
      <c r="F51" s="569"/>
      <c r="G51" s="569"/>
      <c r="H51" s="569"/>
      <c r="I51" s="531"/>
      <c r="J51" s="531"/>
      <c r="K51" s="531"/>
      <c r="L51" s="531"/>
      <c r="M51" s="531"/>
      <c r="N51" s="531"/>
    </row>
    <row r="52" spans="1:14" x14ac:dyDescent="0.25">
      <c r="A52" s="1631" t="s">
        <v>516</v>
      </c>
    </row>
    <row r="53" spans="1:14" x14ac:dyDescent="0.25">
      <c r="A53" s="1631" t="s">
        <v>517</v>
      </c>
    </row>
    <row r="54" spans="1:14" x14ac:dyDescent="0.25">
      <c r="A54" s="1631" t="s">
        <v>518</v>
      </c>
    </row>
    <row r="55" spans="1:14" x14ac:dyDescent="0.25">
      <c r="A55" s="1631" t="s">
        <v>519</v>
      </c>
    </row>
    <row r="56" spans="1:14" x14ac:dyDescent="0.25">
      <c r="A56" s="1713" t="s">
        <v>2048</v>
      </c>
      <c r="B56" s="1713"/>
      <c r="C56" s="1713"/>
      <c r="D56" s="1713"/>
      <c r="E56" s="1713"/>
      <c r="F56" s="1713"/>
      <c r="G56" s="1713"/>
      <c r="H56" s="1713"/>
    </row>
    <row r="57" spans="1:14" x14ac:dyDescent="0.25">
      <c r="A57" s="1713" t="s">
        <v>2049</v>
      </c>
      <c r="B57" s="1713"/>
      <c r="C57" s="1713"/>
      <c r="D57" s="1713"/>
      <c r="E57" s="1713"/>
      <c r="F57" s="1713"/>
      <c r="G57" s="1713"/>
      <c r="H57" s="1713"/>
    </row>
    <row r="58" spans="1:14" x14ac:dyDescent="0.25">
      <c r="A58" t="s">
        <v>502</v>
      </c>
      <c r="B58" s="537">
        <v>6.5535143282868802E-3</v>
      </c>
      <c r="C58" s="537">
        <v>-2.3821489813843688E-2</v>
      </c>
      <c r="D58" s="538">
        <v>-2.1994571379180372E-2</v>
      </c>
      <c r="E58" s="538">
        <v>-6.4196238573766329E-2</v>
      </c>
      <c r="F58" s="537">
        <v>-6.0486830792632063E-3</v>
      </c>
      <c r="G58" s="538">
        <v>-1.1226440215636457E-2</v>
      </c>
      <c r="H58" s="538">
        <v>-0.11522503599397449</v>
      </c>
      <c r="I58" s="537">
        <v>-8.8604466745201282E-3</v>
      </c>
      <c r="J58" s="537">
        <v>-4.0792688789035192E-2</v>
      </c>
      <c r="K58" s="538">
        <v>4.2625828664133447E-2</v>
      </c>
      <c r="L58" s="538">
        <v>0.1671900439670837</v>
      </c>
      <c r="M58" s="537">
        <v>6.083338920640724E-2</v>
      </c>
      <c r="N58" s="537"/>
    </row>
    <row r="59" spans="1:14" x14ac:dyDescent="0.25">
      <c r="A59" t="s">
        <v>503</v>
      </c>
      <c r="B59" s="537">
        <v>5.3320710466500998E-2</v>
      </c>
      <c r="C59" s="537">
        <v>6.4219346631555041E-2</v>
      </c>
      <c r="D59" s="538">
        <v>-2.2808068279816851E-2</v>
      </c>
      <c r="E59" s="538">
        <v>6.0764490744059207E-2</v>
      </c>
      <c r="F59" s="537">
        <v>7.3155608391189508E-2</v>
      </c>
      <c r="G59" s="538">
        <v>-9.7657599616554625E-2</v>
      </c>
      <c r="H59" s="538">
        <v>-3.0667875577244263E-2</v>
      </c>
      <c r="I59" s="537">
        <v>-1.1565862134430782E-2</v>
      </c>
      <c r="J59" s="537">
        <v>6.1823547536643098E-2</v>
      </c>
      <c r="K59" s="538">
        <v>9.0946198762464459E-2</v>
      </c>
      <c r="L59" s="538">
        <v>0.11673814297400664</v>
      </c>
      <c r="M59" s="537">
        <v>0.10536623238110487</v>
      </c>
      <c r="N59" s="537"/>
    </row>
    <row r="63" spans="1:14" ht="15.75" x14ac:dyDescent="0.25">
      <c r="A63" s="68" t="s">
        <v>600</v>
      </c>
    </row>
    <row r="64" spans="1:14" ht="15.75" thickBot="1" x14ac:dyDescent="0.3">
      <c r="A64" s="69" t="s">
        <v>142</v>
      </c>
    </row>
    <row r="65" spans="1:14" x14ac:dyDescent="0.25">
      <c r="A65" s="638" t="s">
        <v>601</v>
      </c>
      <c r="B65" s="666">
        <v>2012</v>
      </c>
      <c r="C65" s="666">
        <v>2013</v>
      </c>
      <c r="D65" s="666">
        <v>2014</v>
      </c>
      <c r="E65" s="666">
        <v>2015</v>
      </c>
      <c r="F65" s="666">
        <v>2016</v>
      </c>
      <c r="G65" s="666">
        <v>2017</v>
      </c>
      <c r="H65" s="666">
        <v>2018</v>
      </c>
      <c r="I65" s="666">
        <v>2019</v>
      </c>
      <c r="J65" s="666">
        <v>2020</v>
      </c>
      <c r="K65" s="666">
        <v>2021</v>
      </c>
      <c r="L65" s="666">
        <v>2022</v>
      </c>
      <c r="M65" s="666">
        <v>2023</v>
      </c>
      <c r="N65" s="666">
        <v>2024</v>
      </c>
    </row>
    <row r="66" spans="1:14" x14ac:dyDescent="0.25">
      <c r="A66" s="178" t="s">
        <v>147</v>
      </c>
      <c r="B66" s="640">
        <v>56.198702664000002</v>
      </c>
      <c r="C66" s="640">
        <v>57.696493461999999</v>
      </c>
      <c r="D66" s="640">
        <v>59.294996361000003</v>
      </c>
      <c r="E66" s="640">
        <v>59.147872857000003</v>
      </c>
      <c r="F66" s="640">
        <v>58.308307964000001</v>
      </c>
      <c r="G66" s="640">
        <v>58.186558402000003</v>
      </c>
      <c r="H66" s="640">
        <v>57.279889996000001</v>
      </c>
      <c r="I66" s="640">
        <v>56.008894472000001</v>
      </c>
      <c r="J66" s="640">
        <v>57.031232426000003</v>
      </c>
      <c r="K66" s="640">
        <v>57.835275629999998</v>
      </c>
      <c r="L66" s="640">
        <v>59.503248476000003</v>
      </c>
      <c r="M66" s="640">
        <v>63.333920423000002</v>
      </c>
      <c r="N66" s="640">
        <v>65.787604861999995</v>
      </c>
    </row>
    <row r="67" spans="1:14" x14ac:dyDescent="0.25">
      <c r="A67" s="80" t="s">
        <v>35</v>
      </c>
      <c r="B67" s="641">
        <v>5.6364998640000001</v>
      </c>
      <c r="C67" s="641">
        <v>5.6552390729999997</v>
      </c>
      <c r="D67" s="641">
        <v>5.5735899409999998</v>
      </c>
      <c r="E67" s="641">
        <v>5.3400069549999998</v>
      </c>
      <c r="F67" s="641">
        <v>5.0347508349999996</v>
      </c>
      <c r="G67" s="641">
        <v>4.489367873</v>
      </c>
      <c r="H67" s="641">
        <v>3.7325609219999998</v>
      </c>
      <c r="I67" s="641">
        <v>3.6877735989999998</v>
      </c>
      <c r="J67" s="641">
        <v>3.6935797140000002</v>
      </c>
      <c r="K67" s="641">
        <v>3.7320029350000001</v>
      </c>
      <c r="L67" s="641">
        <v>4.0394266170000002</v>
      </c>
      <c r="M67" s="641">
        <v>4.4277757190000004</v>
      </c>
      <c r="N67" s="641">
        <v>4.4851967620000002</v>
      </c>
    </row>
    <row r="68" spans="1:14" x14ac:dyDescent="0.25">
      <c r="A68" s="80" t="s">
        <v>37</v>
      </c>
      <c r="B68" s="641">
        <v>11.537769137</v>
      </c>
      <c r="C68" s="641">
        <v>11.825795089</v>
      </c>
      <c r="D68" s="641">
        <v>12.148125701</v>
      </c>
      <c r="E68" s="641">
        <v>12.156726539999999</v>
      </c>
      <c r="F68" s="641">
        <v>11.906303575999999</v>
      </c>
      <c r="G68" s="641">
        <v>12.072915049000001</v>
      </c>
      <c r="H68" s="641">
        <v>11.919630851999999</v>
      </c>
      <c r="I68" s="641">
        <v>11.848654696000001</v>
      </c>
      <c r="J68" s="641">
        <v>12.035252694</v>
      </c>
      <c r="K68" s="641">
        <v>12.336198539</v>
      </c>
      <c r="L68" s="641">
        <v>12.95611038</v>
      </c>
      <c r="M68" s="641">
        <v>13.869412773000001</v>
      </c>
      <c r="N68" s="641">
        <v>14.326265161</v>
      </c>
    </row>
    <row r="69" spans="1:14" x14ac:dyDescent="0.25">
      <c r="A69" s="80" t="s">
        <v>148</v>
      </c>
      <c r="B69" s="641">
        <v>0.94113052200000002</v>
      </c>
      <c r="C69" s="641">
        <v>0.91930842400000001</v>
      </c>
      <c r="D69" s="641">
        <v>0.94897157300000001</v>
      </c>
      <c r="E69" s="641">
        <v>0.90574778600000005</v>
      </c>
      <c r="F69" s="641">
        <v>0.83951671699999997</v>
      </c>
      <c r="G69" s="641">
        <v>0.80562201</v>
      </c>
      <c r="H69" s="641">
        <v>0.73310714300000002</v>
      </c>
      <c r="I69" s="641">
        <v>0.68939263399999995</v>
      </c>
      <c r="J69" s="641">
        <v>0.63051600699999999</v>
      </c>
      <c r="K69" s="641">
        <v>0.57761393699999997</v>
      </c>
      <c r="L69" s="641">
        <v>0.57292960699999995</v>
      </c>
      <c r="M69" s="641">
        <v>0.74946294199999997</v>
      </c>
      <c r="N69" s="641">
        <v>0.83768729600000003</v>
      </c>
    </row>
    <row r="70" spans="1:14" x14ac:dyDescent="0.25">
      <c r="A70" s="80" t="s">
        <v>39</v>
      </c>
      <c r="B70" s="641">
        <v>37.130850404999997</v>
      </c>
      <c r="C70" s="641">
        <v>38.309466419000003</v>
      </c>
      <c r="D70" s="641">
        <v>39.712691427000003</v>
      </c>
      <c r="E70" s="641">
        <v>39.852169830000001</v>
      </c>
      <c r="F70" s="641">
        <v>39.700293014000003</v>
      </c>
      <c r="G70" s="641">
        <v>39.967397855999998</v>
      </c>
      <c r="H70" s="641">
        <v>40.006197301</v>
      </c>
      <c r="I70" s="641">
        <v>39.055996843000003</v>
      </c>
      <c r="J70" s="641">
        <v>39.898481234999998</v>
      </c>
      <c r="K70" s="641">
        <v>40.420424994000001</v>
      </c>
      <c r="L70" s="641">
        <v>41.101321974000001</v>
      </c>
      <c r="M70" s="641">
        <v>43.394811050000001</v>
      </c>
      <c r="N70" s="641">
        <v>45.234338446999999</v>
      </c>
    </row>
    <row r="71" spans="1:14" x14ac:dyDescent="0.25">
      <c r="A71" s="80" t="s">
        <v>149</v>
      </c>
      <c r="B71" s="641">
        <v>0.95245273200000002</v>
      </c>
      <c r="C71" s="641">
        <v>0.98668445599999999</v>
      </c>
      <c r="D71" s="641">
        <v>0.91161771700000005</v>
      </c>
      <c r="E71" s="641">
        <v>0.89322174300000001</v>
      </c>
      <c r="F71" s="641">
        <v>0.82744382000000005</v>
      </c>
      <c r="G71" s="641">
        <v>0.85125561199999999</v>
      </c>
      <c r="H71" s="641">
        <v>0.88839377600000002</v>
      </c>
      <c r="I71" s="641">
        <v>0.72707669799999997</v>
      </c>
      <c r="J71" s="641">
        <v>0.77340277599999996</v>
      </c>
      <c r="K71" s="641">
        <v>0.76903522400000002</v>
      </c>
      <c r="L71" s="641">
        <v>0.83345989700000001</v>
      </c>
      <c r="M71" s="641">
        <v>0.89245793900000003</v>
      </c>
      <c r="N71" s="641">
        <v>0.90411719700000004</v>
      </c>
    </row>
    <row r="72" spans="1:14" x14ac:dyDescent="0.25">
      <c r="A72" s="181" t="s">
        <v>150</v>
      </c>
      <c r="B72" s="640">
        <v>63.804121311999999</v>
      </c>
      <c r="C72" s="640">
        <v>64.552791120999998</v>
      </c>
      <c r="D72" s="640">
        <v>65.991418347000007</v>
      </c>
      <c r="E72" s="640">
        <v>65.633462237000003</v>
      </c>
      <c r="F72" s="640">
        <v>66.079899670000003</v>
      </c>
      <c r="G72" s="640">
        <v>65.996877003999998</v>
      </c>
      <c r="H72" s="640">
        <v>65.062897629000005</v>
      </c>
      <c r="I72" s="640">
        <v>65.147502298000006</v>
      </c>
      <c r="J72" s="640">
        <v>64.884179461000002</v>
      </c>
      <c r="K72" s="640">
        <v>69.160588137000005</v>
      </c>
      <c r="L72" s="640">
        <v>71.408815793000002</v>
      </c>
      <c r="M72" s="640">
        <v>70.540571099999994</v>
      </c>
      <c r="N72" s="640">
        <v>70.672411994000001</v>
      </c>
    </row>
    <row r="73" spans="1:14" x14ac:dyDescent="0.25">
      <c r="A73" s="184" t="s">
        <v>60</v>
      </c>
      <c r="B73" s="641">
        <v>42.045311652999999</v>
      </c>
      <c r="C73" s="641">
        <v>42.527235666000003</v>
      </c>
      <c r="D73" s="641">
        <v>44.042095095999997</v>
      </c>
      <c r="E73" s="641">
        <v>45.264068514000002</v>
      </c>
      <c r="F73" s="641">
        <v>46.597650735999999</v>
      </c>
      <c r="G73" s="641">
        <v>47.237985283</v>
      </c>
      <c r="H73" s="641">
        <v>47.283314546</v>
      </c>
      <c r="I73" s="641">
        <v>47.668670446999997</v>
      </c>
      <c r="J73" s="641">
        <v>47.647787893999997</v>
      </c>
      <c r="K73" s="641">
        <v>51.553222263000002</v>
      </c>
      <c r="L73" s="641">
        <v>53.284452766999998</v>
      </c>
      <c r="M73" s="641">
        <v>51.538584743000001</v>
      </c>
      <c r="N73" s="641">
        <v>50.710715311999998</v>
      </c>
    </row>
    <row r="74" spans="1:14" x14ac:dyDescent="0.25">
      <c r="A74" s="86" t="s">
        <v>151</v>
      </c>
      <c r="B74" s="641">
        <v>19.420288661000001</v>
      </c>
      <c r="C74" s="641">
        <v>20.546139286999999</v>
      </c>
      <c r="D74" s="641">
        <v>21.366233513000001</v>
      </c>
      <c r="E74" s="641">
        <v>21.603424663999999</v>
      </c>
      <c r="F74" s="641">
        <v>22.472365283999999</v>
      </c>
      <c r="G74" s="641">
        <v>21.342525026000001</v>
      </c>
      <c r="H74" s="641">
        <v>21.088969389999999</v>
      </c>
      <c r="I74" s="641">
        <v>21.339866493999999</v>
      </c>
      <c r="J74" s="641">
        <v>21.617822397000001</v>
      </c>
      <c r="K74" s="641">
        <v>7.3264690679999998</v>
      </c>
      <c r="L74" s="641">
        <v>7.2016213520000001</v>
      </c>
      <c r="M74" s="641">
        <v>3.7185669790000002</v>
      </c>
      <c r="N74" s="641">
        <v>3.6124144839999999</v>
      </c>
    </row>
    <row r="75" spans="1:14" x14ac:dyDescent="0.25">
      <c r="A75" s="86" t="s">
        <v>152</v>
      </c>
      <c r="B75" s="641">
        <v>22.625022991000002</v>
      </c>
      <c r="C75" s="641">
        <v>21.981096379</v>
      </c>
      <c r="D75" s="641">
        <v>22.675861582</v>
      </c>
      <c r="E75" s="641">
        <v>23.660643849</v>
      </c>
      <c r="F75" s="641">
        <v>24.125285452</v>
      </c>
      <c r="G75" s="641">
        <v>25.895460256</v>
      </c>
      <c r="H75" s="641">
        <v>26.194345155000001</v>
      </c>
      <c r="I75" s="641">
        <v>26.328803953000001</v>
      </c>
      <c r="J75" s="641">
        <v>26.029965495999999</v>
      </c>
      <c r="K75" s="641">
        <v>44.226753193999997</v>
      </c>
      <c r="L75" s="641">
        <v>46.082831415000001</v>
      </c>
      <c r="M75" s="641">
        <v>47.820017763999999</v>
      </c>
      <c r="N75" s="641">
        <v>47.098300827999999</v>
      </c>
    </row>
    <row r="76" spans="1:14" x14ac:dyDescent="0.25">
      <c r="A76" s="185" t="s">
        <v>205</v>
      </c>
      <c r="B76" s="641"/>
      <c r="C76" s="641"/>
      <c r="D76" s="641"/>
      <c r="E76" s="641"/>
      <c r="F76" s="641"/>
      <c r="G76" s="641"/>
      <c r="H76" s="641">
        <v>7.8376499999999996E-4</v>
      </c>
      <c r="I76" s="641">
        <v>8.3669099999999998E-4</v>
      </c>
      <c r="J76" s="641">
        <v>6.7962800000000005E-4</v>
      </c>
      <c r="K76" s="641">
        <v>14.699443369999999</v>
      </c>
      <c r="L76" s="641">
        <v>16.091272107000002</v>
      </c>
      <c r="M76" s="641">
        <v>20.383644148999998</v>
      </c>
      <c r="N76" s="641">
        <v>20.690807516</v>
      </c>
    </row>
    <row r="77" spans="1:14" x14ac:dyDescent="0.25">
      <c r="A77" s="185" t="s">
        <v>206</v>
      </c>
      <c r="B77" s="641">
        <v>7.9635841950000001</v>
      </c>
      <c r="C77" s="641">
        <v>7.1631612210000002</v>
      </c>
      <c r="D77" s="641">
        <v>7.8400580809999996</v>
      </c>
      <c r="E77" s="641">
        <v>8.8498753400000005</v>
      </c>
      <c r="F77" s="641">
        <v>9.5463600500000005</v>
      </c>
      <c r="G77" s="641">
        <v>11.146776191000001</v>
      </c>
      <c r="H77" s="641">
        <v>11.524972946</v>
      </c>
      <c r="I77" s="641">
        <v>11.495102409999999</v>
      </c>
      <c r="J77" s="641">
        <v>11.305705891000001</v>
      </c>
      <c r="K77" s="641">
        <v>14.354819812000001</v>
      </c>
      <c r="L77" s="641">
        <v>14.595104316</v>
      </c>
      <c r="M77" s="641">
        <v>11.40189062</v>
      </c>
      <c r="N77" s="641">
        <v>9.8571793169999999</v>
      </c>
    </row>
    <row r="78" spans="1:14" x14ac:dyDescent="0.25">
      <c r="A78" s="185" t="s">
        <v>207</v>
      </c>
      <c r="B78" s="641">
        <v>6.5355447489999996</v>
      </c>
      <c r="C78" s="641">
        <v>6.4662523719999996</v>
      </c>
      <c r="D78" s="641">
        <v>6.4949267949999996</v>
      </c>
      <c r="E78" s="641">
        <v>6.3682788869999998</v>
      </c>
      <c r="F78" s="641">
        <v>6.1377022090000004</v>
      </c>
      <c r="G78" s="641">
        <v>6.1420344370000004</v>
      </c>
      <c r="H78" s="641">
        <v>6.0970700830000002</v>
      </c>
      <c r="I78" s="641">
        <v>5.8264716019999998</v>
      </c>
      <c r="J78" s="641">
        <v>5.3549188150000004</v>
      </c>
      <c r="K78" s="641">
        <v>5.4394067350000004</v>
      </c>
      <c r="L78" s="641">
        <v>5.1805340869999998</v>
      </c>
      <c r="M78" s="641">
        <v>5.1472475830000004</v>
      </c>
      <c r="N78" s="641">
        <v>5.1870040069999996</v>
      </c>
    </row>
    <row r="79" spans="1:14" x14ac:dyDescent="0.25">
      <c r="A79" s="185" t="s">
        <v>208</v>
      </c>
      <c r="B79" s="641">
        <v>6.633414567</v>
      </c>
      <c r="C79" s="641">
        <v>6.6846768059999997</v>
      </c>
      <c r="D79" s="641">
        <v>6.7352600110000003</v>
      </c>
      <c r="E79" s="641">
        <v>6.7554043520000002</v>
      </c>
      <c r="F79" s="641">
        <v>6.8550015660000003</v>
      </c>
      <c r="G79" s="641">
        <v>6.9621679470000002</v>
      </c>
      <c r="H79" s="641">
        <v>7.1217968359999997</v>
      </c>
      <c r="I79" s="641">
        <v>7.2723830639999996</v>
      </c>
      <c r="J79" s="641">
        <v>7.5153211049999999</v>
      </c>
      <c r="K79" s="641">
        <v>7.9274597279999997</v>
      </c>
      <c r="L79" s="641">
        <v>8.3025329479999996</v>
      </c>
      <c r="M79" s="641">
        <v>8.9073598</v>
      </c>
      <c r="N79" s="641">
        <v>9.4200481800000002</v>
      </c>
    </row>
    <row r="80" spans="1:14" x14ac:dyDescent="0.25">
      <c r="A80" s="80" t="s">
        <v>153</v>
      </c>
      <c r="B80" s="641">
        <v>15.029034683000001</v>
      </c>
      <c r="C80" s="641">
        <v>14.936944094999999</v>
      </c>
      <c r="D80" s="641">
        <v>14.405485901</v>
      </c>
      <c r="E80" s="641">
        <v>13.033355138999999</v>
      </c>
      <c r="F80" s="641">
        <v>11.781863325</v>
      </c>
      <c r="G80" s="641">
        <v>10.495179717999999</v>
      </c>
      <c r="H80" s="641">
        <v>10.360936806</v>
      </c>
      <c r="I80" s="641">
        <v>10.434123202</v>
      </c>
      <c r="J80" s="641">
        <v>10.273161048</v>
      </c>
      <c r="K80" s="641">
        <v>10.213643741</v>
      </c>
      <c r="L80" s="641">
        <v>10.021574397</v>
      </c>
      <c r="M80" s="641">
        <v>9.9535789369999996</v>
      </c>
      <c r="N80" s="641">
        <v>9.9598926619999997</v>
      </c>
    </row>
    <row r="81" spans="1:14" x14ac:dyDescent="0.25">
      <c r="A81" s="86" t="s">
        <v>154</v>
      </c>
      <c r="B81" s="641">
        <v>12.235998286999999</v>
      </c>
      <c r="C81" s="641">
        <v>12.242784117999999</v>
      </c>
      <c r="D81" s="641">
        <v>11.79769581</v>
      </c>
      <c r="E81" s="641">
        <v>10.534369372</v>
      </c>
      <c r="F81" s="641">
        <v>9.3182394189999993</v>
      </c>
      <c r="G81" s="641">
        <v>8.2648102459999997</v>
      </c>
      <c r="H81" s="641">
        <v>8.1397515550000001</v>
      </c>
      <c r="I81" s="641">
        <v>8.1327771420000001</v>
      </c>
      <c r="J81" s="641">
        <v>8.0057906009999993</v>
      </c>
      <c r="K81" s="641">
        <v>7.9758858379999999</v>
      </c>
      <c r="L81" s="641">
        <v>7.8063424899999996</v>
      </c>
      <c r="M81" s="641">
        <v>7.7989454120000001</v>
      </c>
      <c r="N81" s="641">
        <v>7.7980582680000001</v>
      </c>
    </row>
    <row r="82" spans="1:14" x14ac:dyDescent="0.25">
      <c r="A82" s="86" t="s">
        <v>155</v>
      </c>
      <c r="B82" s="641">
        <v>0.43656587299999999</v>
      </c>
      <c r="C82" s="641">
        <v>0.43246517200000001</v>
      </c>
      <c r="D82" s="641">
        <v>0.42741777600000003</v>
      </c>
      <c r="E82" s="641">
        <v>0.42977777499999997</v>
      </c>
      <c r="F82" s="641">
        <v>0.41557588299999998</v>
      </c>
      <c r="G82" s="641">
        <v>0.46100176599999998</v>
      </c>
      <c r="H82" s="641">
        <v>0.462950582</v>
      </c>
      <c r="I82" s="641">
        <v>0.45653349700000001</v>
      </c>
      <c r="J82" s="641">
        <v>0.45618283199999998</v>
      </c>
      <c r="K82" s="641">
        <v>0.45796498800000002</v>
      </c>
      <c r="L82" s="641">
        <v>0.46558506100000002</v>
      </c>
      <c r="M82" s="641">
        <v>0.46095149600000002</v>
      </c>
      <c r="N82" s="641">
        <v>0.45970146200000001</v>
      </c>
    </row>
    <row r="83" spans="1:14" x14ac:dyDescent="0.25">
      <c r="A83" s="86" t="s">
        <v>156</v>
      </c>
      <c r="B83" s="641">
        <v>2.356470522</v>
      </c>
      <c r="C83" s="641">
        <v>2.2616948030000001</v>
      </c>
      <c r="D83" s="641">
        <v>2.1803723129999999</v>
      </c>
      <c r="E83" s="641">
        <v>2.0692079909999999</v>
      </c>
      <c r="F83" s="641">
        <v>2.0480480210000001</v>
      </c>
      <c r="G83" s="641">
        <v>1.7693677050000001</v>
      </c>
      <c r="H83" s="641">
        <v>1.7582346680000001</v>
      </c>
      <c r="I83" s="641">
        <v>1.844812562</v>
      </c>
      <c r="J83" s="641">
        <v>1.8111876140000001</v>
      </c>
      <c r="K83" s="641">
        <v>1.7797929139999999</v>
      </c>
      <c r="L83" s="641">
        <v>1.7496468460000001</v>
      </c>
      <c r="M83" s="641">
        <v>1.6936820290000001</v>
      </c>
      <c r="N83" s="641">
        <v>1.702132932</v>
      </c>
    </row>
    <row r="84" spans="1:14" x14ac:dyDescent="0.25">
      <c r="A84" s="188" t="s">
        <v>157</v>
      </c>
      <c r="B84" s="641">
        <v>3.8938352630000002</v>
      </c>
      <c r="C84" s="641">
        <v>4.2542370070000004</v>
      </c>
      <c r="D84" s="641">
        <v>4.5210835879999998</v>
      </c>
      <c r="E84" s="641">
        <v>4.5113930519999998</v>
      </c>
      <c r="F84" s="641">
        <v>4.7494014450000002</v>
      </c>
      <c r="G84" s="641">
        <v>5.3078485669999997</v>
      </c>
      <c r="H84" s="641">
        <v>4.8092827720000004</v>
      </c>
      <c r="I84" s="641">
        <v>4.5966164139999997</v>
      </c>
      <c r="J84" s="641">
        <v>4.675769614</v>
      </c>
      <c r="K84" s="641">
        <v>4.9814980760000003</v>
      </c>
      <c r="L84" s="641">
        <v>5.587215982</v>
      </c>
      <c r="M84" s="641">
        <v>6.4020039530000004</v>
      </c>
      <c r="N84" s="641">
        <v>7.1481713750000004</v>
      </c>
    </row>
    <row r="85" spans="1:14" x14ac:dyDescent="0.25">
      <c r="A85" s="80" t="s">
        <v>94</v>
      </c>
      <c r="B85" s="641">
        <v>0.34726078300000002</v>
      </c>
      <c r="C85" s="641">
        <v>0.42831560899999999</v>
      </c>
      <c r="D85" s="641">
        <v>0.45425411599999999</v>
      </c>
      <c r="E85" s="641">
        <v>0.430220151</v>
      </c>
      <c r="F85" s="641">
        <v>0.46101519000000002</v>
      </c>
      <c r="G85" s="641">
        <v>0.59316985300000002</v>
      </c>
      <c r="H85" s="641">
        <v>0.434893737</v>
      </c>
      <c r="I85" s="641">
        <v>0.46508005899999999</v>
      </c>
      <c r="J85" s="641">
        <v>0.43237781800000002</v>
      </c>
      <c r="K85" s="641">
        <v>0.41848628399999999</v>
      </c>
      <c r="L85" s="641">
        <v>0.44879950000000002</v>
      </c>
      <c r="M85" s="641">
        <v>0.47109111599999998</v>
      </c>
      <c r="N85" s="641">
        <v>0.51923170699999999</v>
      </c>
    </row>
    <row r="86" spans="1:14" x14ac:dyDescent="0.25">
      <c r="A86" s="97" t="s">
        <v>158</v>
      </c>
      <c r="B86" s="641">
        <v>2.488678927</v>
      </c>
      <c r="C86" s="641">
        <v>2.4060587419999999</v>
      </c>
      <c r="D86" s="641">
        <v>2.568499643</v>
      </c>
      <c r="E86" s="641">
        <v>2.3944253799999999</v>
      </c>
      <c r="F86" s="641">
        <v>2.4899689719999998</v>
      </c>
      <c r="G86" s="641">
        <v>2.3626935809999998</v>
      </c>
      <c r="H86" s="641">
        <v>2.1744697660000001</v>
      </c>
      <c r="I86" s="641">
        <v>1.983012174</v>
      </c>
      <c r="J86" s="641">
        <v>1.855083085</v>
      </c>
      <c r="K86" s="641">
        <v>1.9937377709999999</v>
      </c>
      <c r="L86" s="641">
        <v>2.066773145</v>
      </c>
      <c r="M86" s="641">
        <v>2.1753123520000002</v>
      </c>
      <c r="N86" s="641">
        <v>2.3344009379999999</v>
      </c>
    </row>
    <row r="87" spans="1:14" x14ac:dyDescent="0.25">
      <c r="A87" s="191" t="s">
        <v>159</v>
      </c>
      <c r="B87" s="642">
        <v>7.6054186479999997</v>
      </c>
      <c r="C87" s="642">
        <v>6.8562976579999999</v>
      </c>
      <c r="D87" s="642">
        <v>6.6964219849999997</v>
      </c>
      <c r="E87" s="642">
        <v>6.4855893800000004</v>
      </c>
      <c r="F87" s="642">
        <v>7.7715917049999996</v>
      </c>
      <c r="G87" s="642">
        <v>7.8103186019999997</v>
      </c>
      <c r="H87" s="642">
        <v>7.7830076330000004</v>
      </c>
      <c r="I87" s="642">
        <v>9.1386078249999994</v>
      </c>
      <c r="J87" s="642">
        <v>7.8529470339999996</v>
      </c>
      <c r="K87" s="642">
        <v>11.325312506</v>
      </c>
      <c r="L87" s="642">
        <v>11.905567316999999</v>
      </c>
      <c r="M87" s="642">
        <v>7.2066506769999998</v>
      </c>
      <c r="N87" s="642">
        <v>4.8848071319999997</v>
      </c>
    </row>
    <row r="88" spans="1:14" x14ac:dyDescent="0.25">
      <c r="A88" s="192" t="s">
        <v>160</v>
      </c>
      <c r="B88" s="643">
        <v>4.4474213120000003</v>
      </c>
      <c r="C88" s="643">
        <v>4.0793856100000001</v>
      </c>
      <c r="D88" s="643">
        <v>3.8077195320000001</v>
      </c>
      <c r="E88" s="643">
        <v>3.4864035489999998</v>
      </c>
      <c r="F88" s="643">
        <v>4.6036351959999999</v>
      </c>
      <c r="G88" s="643">
        <v>4.5083929239999998</v>
      </c>
      <c r="H88" s="643">
        <v>4.5565050610000002</v>
      </c>
      <c r="I88" s="643">
        <v>5.7431583970000002</v>
      </c>
      <c r="J88" s="643">
        <v>4.5725806159999998</v>
      </c>
      <c r="K88" s="643">
        <v>7.8056858550000001</v>
      </c>
      <c r="L88" s="643">
        <v>8.5857802569999997</v>
      </c>
      <c r="M88" s="643">
        <v>3.9484919789999999</v>
      </c>
      <c r="N88" s="643">
        <v>1.7625860120000001</v>
      </c>
    </row>
    <row r="89" spans="1:14" ht="25.5" x14ac:dyDescent="0.25">
      <c r="A89" s="194" t="s">
        <v>161</v>
      </c>
      <c r="B89" s="640">
        <v>11.489332425000001</v>
      </c>
      <c r="C89" s="640">
        <v>11.201952211</v>
      </c>
      <c r="D89" s="640">
        <v>10.824806175999999</v>
      </c>
      <c r="E89" s="640">
        <v>9.7716662840000001</v>
      </c>
      <c r="F89" s="640">
        <v>9.1181390950000001</v>
      </c>
      <c r="G89" s="640">
        <v>9.0209425410000001</v>
      </c>
      <c r="H89" s="640">
        <v>9.2792336720000002</v>
      </c>
      <c r="I89" s="640">
        <v>10.310968151000001</v>
      </c>
      <c r="J89" s="640">
        <v>10.409473007000001</v>
      </c>
      <c r="K89" s="640">
        <v>11.389285942000001</v>
      </c>
      <c r="L89" s="640">
        <v>12.245590891999999</v>
      </c>
      <c r="M89" s="640">
        <v>12.544685641999999</v>
      </c>
      <c r="N89" s="640">
        <v>12.178438602</v>
      </c>
    </row>
    <row r="90" spans="1:14" x14ac:dyDescent="0.25">
      <c r="A90" s="97" t="s">
        <v>109</v>
      </c>
      <c r="B90" s="641">
        <v>6.5948274869999999</v>
      </c>
      <c r="C90" s="641">
        <v>6.589111902</v>
      </c>
      <c r="D90" s="641">
        <v>6.3916251109999997</v>
      </c>
      <c r="E90" s="641">
        <v>5.7794699019999998</v>
      </c>
      <c r="F90" s="641">
        <v>5.5150816560000004</v>
      </c>
      <c r="G90" s="641">
        <v>5.4205056909999998</v>
      </c>
      <c r="H90" s="641">
        <v>5.7734295099999997</v>
      </c>
      <c r="I90" s="641">
        <v>6.4078527479999998</v>
      </c>
      <c r="J90" s="641">
        <v>6.5049186280000004</v>
      </c>
      <c r="K90" s="641">
        <v>7.3851201639999999</v>
      </c>
      <c r="L90" s="641">
        <v>7.9909469580000003</v>
      </c>
      <c r="M90" s="641">
        <v>8.2061774580000009</v>
      </c>
      <c r="N90" s="641">
        <v>8.0058807569999999</v>
      </c>
    </row>
    <row r="91" spans="1:14" x14ac:dyDescent="0.25">
      <c r="A91" s="97" t="s">
        <v>162</v>
      </c>
      <c r="B91" s="641">
        <v>4.5105125959999999</v>
      </c>
      <c r="C91" s="641">
        <v>4.3521425269999998</v>
      </c>
      <c r="D91" s="641">
        <v>4.1707155560000002</v>
      </c>
      <c r="E91" s="641">
        <v>3.739350398</v>
      </c>
      <c r="F91" s="641">
        <v>3.3887420389999998</v>
      </c>
      <c r="G91" s="641">
        <v>3.404286028</v>
      </c>
      <c r="H91" s="641">
        <v>3.2849073010000001</v>
      </c>
      <c r="I91" s="641">
        <v>3.6811121519999999</v>
      </c>
      <c r="J91" s="641">
        <v>3.6362101569999998</v>
      </c>
      <c r="K91" s="641">
        <v>3.7337236499999999</v>
      </c>
      <c r="L91" s="641">
        <v>3.9311249300000002</v>
      </c>
      <c r="M91" s="641">
        <v>4.0264686730000001</v>
      </c>
      <c r="N91" s="641">
        <v>3.911553982</v>
      </c>
    </row>
    <row r="92" spans="1:14" x14ac:dyDescent="0.25">
      <c r="A92" s="97" t="s">
        <v>202</v>
      </c>
      <c r="B92" s="641">
        <v>0.38399234100000001</v>
      </c>
      <c r="C92" s="641">
        <v>0.26069778199999999</v>
      </c>
      <c r="D92" s="641">
        <v>0.26246550800000001</v>
      </c>
      <c r="E92" s="641">
        <v>0.252845983</v>
      </c>
      <c r="F92" s="641">
        <v>0.21431539899999999</v>
      </c>
      <c r="G92" s="641">
        <v>0.196150822</v>
      </c>
      <c r="H92" s="641">
        <v>0.22089686</v>
      </c>
      <c r="I92" s="641">
        <v>0.22200325100000001</v>
      </c>
      <c r="J92" s="641">
        <v>0.26834422099999999</v>
      </c>
      <c r="K92" s="641">
        <v>0.27044212699999998</v>
      </c>
      <c r="L92" s="641">
        <v>0.323519002</v>
      </c>
      <c r="M92" s="641">
        <v>0.31203951099999999</v>
      </c>
      <c r="N92" s="641">
        <v>0.261003863</v>
      </c>
    </row>
    <row r="93" spans="1:14" x14ac:dyDescent="0.25">
      <c r="A93" s="194" t="s">
        <v>164</v>
      </c>
      <c r="B93" s="640">
        <v>3.0590110799999999</v>
      </c>
      <c r="C93" s="640">
        <v>3.084141834</v>
      </c>
      <c r="D93" s="640">
        <v>2.9961194099999999</v>
      </c>
      <c r="E93" s="640">
        <v>3.015734181</v>
      </c>
      <c r="F93" s="640">
        <v>2.592824523</v>
      </c>
      <c r="G93" s="640">
        <v>2.4364799829999999</v>
      </c>
      <c r="H93" s="640">
        <v>2.4850864559999999</v>
      </c>
      <c r="I93" s="640">
        <v>2.531365283</v>
      </c>
      <c r="J93" s="640">
        <v>2.4434904880000001</v>
      </c>
      <c r="K93" s="640">
        <v>2.62687866</v>
      </c>
      <c r="L93" s="640">
        <v>2.8579966959999998</v>
      </c>
      <c r="M93" s="640">
        <v>3.2178764850000001</v>
      </c>
      <c r="N93" s="640">
        <v>3.24666809</v>
      </c>
    </row>
    <row r="94" spans="1:14" x14ac:dyDescent="0.25">
      <c r="A94" s="97" t="s">
        <v>124</v>
      </c>
      <c r="B94" s="641">
        <v>1.011082362</v>
      </c>
      <c r="C94" s="641">
        <v>0.95787414599999998</v>
      </c>
      <c r="D94" s="641">
        <v>0.98403540099999998</v>
      </c>
      <c r="E94" s="641">
        <v>0.94371805099999995</v>
      </c>
      <c r="F94" s="641">
        <v>0.884638959</v>
      </c>
      <c r="G94" s="641">
        <v>0.83434857299999998</v>
      </c>
      <c r="H94" s="641">
        <v>0.84010630900000005</v>
      </c>
      <c r="I94" s="641">
        <v>0.88541745599999999</v>
      </c>
      <c r="J94" s="641">
        <v>0.97848680499999996</v>
      </c>
      <c r="K94" s="641">
        <v>1.003607524</v>
      </c>
      <c r="L94" s="641">
        <v>1.0709381</v>
      </c>
      <c r="M94" s="641">
        <v>1.1881970230000001</v>
      </c>
      <c r="N94" s="641">
        <v>1.211276869</v>
      </c>
    </row>
    <row r="95" spans="1:14" x14ac:dyDescent="0.25">
      <c r="A95" s="97" t="s">
        <v>203</v>
      </c>
      <c r="B95" s="641">
        <v>1.557892767</v>
      </c>
      <c r="C95" s="641">
        <v>1.6243097070000001</v>
      </c>
      <c r="D95" s="641">
        <v>1.5475082739999999</v>
      </c>
      <c r="E95" s="641">
        <v>1.3777039090000001</v>
      </c>
      <c r="F95" s="641">
        <v>1.224393751</v>
      </c>
      <c r="G95" s="641">
        <v>1.203958989</v>
      </c>
      <c r="H95" s="641">
        <v>1.2113036660000001</v>
      </c>
      <c r="I95" s="641">
        <v>1.2209364579999999</v>
      </c>
      <c r="J95" s="641">
        <v>1.1327833869999999</v>
      </c>
      <c r="K95" s="641">
        <v>1.2260797130000001</v>
      </c>
      <c r="L95" s="641">
        <v>1.421865076</v>
      </c>
      <c r="M95" s="641">
        <v>1.697744277</v>
      </c>
      <c r="N95" s="641">
        <v>1.706882169</v>
      </c>
    </row>
    <row r="96" spans="1:14" x14ac:dyDescent="0.25">
      <c r="A96" s="97" t="s">
        <v>166</v>
      </c>
      <c r="B96" s="641">
        <v>0.49003595</v>
      </c>
      <c r="C96" s="641">
        <v>0.50195798000000003</v>
      </c>
      <c r="D96" s="641">
        <v>0.46457573400000002</v>
      </c>
      <c r="E96" s="641">
        <v>0.69431222100000001</v>
      </c>
      <c r="F96" s="641">
        <v>0.48379181199999999</v>
      </c>
      <c r="G96" s="641">
        <v>0.39817242000000003</v>
      </c>
      <c r="H96" s="641">
        <v>0.433676479</v>
      </c>
      <c r="I96" s="641">
        <v>0.425011368</v>
      </c>
      <c r="J96" s="641">
        <v>0.33222029400000003</v>
      </c>
      <c r="K96" s="641">
        <v>0.39719142200000002</v>
      </c>
      <c r="L96" s="641">
        <v>0.36519351999999999</v>
      </c>
      <c r="M96" s="641">
        <v>0.33193518599999999</v>
      </c>
      <c r="N96" s="641">
        <v>0.32850905200000002</v>
      </c>
    </row>
    <row r="97" spans="1:14" x14ac:dyDescent="0.25">
      <c r="A97" s="191" t="s">
        <v>167</v>
      </c>
      <c r="B97" s="645">
        <v>67.688035088999996</v>
      </c>
      <c r="C97" s="645">
        <v>68.898445674000001</v>
      </c>
      <c r="D97" s="645">
        <v>70.119802538000002</v>
      </c>
      <c r="E97" s="645">
        <v>68.919539141000001</v>
      </c>
      <c r="F97" s="645">
        <v>67.426447060000001</v>
      </c>
      <c r="G97" s="645">
        <v>67.207500944000003</v>
      </c>
      <c r="H97" s="645">
        <v>66.559123669000002</v>
      </c>
      <c r="I97" s="645">
        <v>66.319862623999995</v>
      </c>
      <c r="J97" s="645">
        <v>67.440705433999995</v>
      </c>
      <c r="K97" s="645">
        <v>69.224561573000003</v>
      </c>
      <c r="L97" s="645">
        <v>71.748839368000006</v>
      </c>
      <c r="M97" s="645">
        <v>75.878606065</v>
      </c>
      <c r="N97" s="645">
        <v>77.966043464999998</v>
      </c>
    </row>
    <row r="98" spans="1:14" x14ac:dyDescent="0.25">
      <c r="A98" s="194" t="s">
        <v>168</v>
      </c>
      <c r="B98" s="646">
        <v>66.863132393000001</v>
      </c>
      <c r="C98" s="646">
        <v>67.636932955000006</v>
      </c>
      <c r="D98" s="646">
        <v>68.987537756999998</v>
      </c>
      <c r="E98" s="646">
        <v>68.649196419000006</v>
      </c>
      <c r="F98" s="646">
        <v>68.672724192999993</v>
      </c>
      <c r="G98" s="646">
        <v>68.433356988</v>
      </c>
      <c r="H98" s="646">
        <v>67.547984084999996</v>
      </c>
      <c r="I98" s="646">
        <v>67.678867581000006</v>
      </c>
      <c r="J98" s="646">
        <v>67.327669948999997</v>
      </c>
      <c r="K98" s="646">
        <v>71.787466796999993</v>
      </c>
      <c r="L98" s="646">
        <v>74.266812490000007</v>
      </c>
      <c r="M98" s="646">
        <v>73.758447584999999</v>
      </c>
      <c r="N98" s="646">
        <v>73.919080084000001</v>
      </c>
    </row>
    <row r="99" spans="1:14" x14ac:dyDescent="0.25">
      <c r="A99" s="192" t="s">
        <v>169</v>
      </c>
      <c r="B99" s="647">
        <v>-0.82490269500000002</v>
      </c>
      <c r="C99" s="647">
        <v>-1.2615127189999999</v>
      </c>
      <c r="D99" s="647">
        <v>-1.1322647809999999</v>
      </c>
      <c r="E99" s="647">
        <v>-0.27034272100000001</v>
      </c>
      <c r="F99" s="647">
        <v>1.246277133</v>
      </c>
      <c r="G99" s="647">
        <v>1.2258560439999999</v>
      </c>
      <c r="H99" s="647">
        <v>0.98886041599999996</v>
      </c>
      <c r="I99" s="647">
        <v>1.359004957</v>
      </c>
      <c r="J99" s="647">
        <v>-0.11303548400000001</v>
      </c>
      <c r="K99" s="647">
        <v>2.562905223</v>
      </c>
      <c r="L99" s="647">
        <v>2.5179731209999998</v>
      </c>
      <c r="M99" s="647">
        <v>-2.1201584800000002</v>
      </c>
      <c r="N99" s="647">
        <v>-4.0469633800000002</v>
      </c>
    </row>
    <row r="100" spans="1:14" x14ac:dyDescent="0.25">
      <c r="A100" s="195" t="s">
        <v>170</v>
      </c>
      <c r="B100" s="641">
        <v>3.1579973350000001</v>
      </c>
      <c r="C100" s="641">
        <v>2.7769120470000002</v>
      </c>
      <c r="D100" s="641">
        <v>2.888702452</v>
      </c>
      <c r="E100" s="641">
        <v>2.9991858310000001</v>
      </c>
      <c r="F100" s="641">
        <v>3.1679565090000001</v>
      </c>
      <c r="G100" s="641">
        <v>3.3019256769999998</v>
      </c>
      <c r="H100" s="641">
        <v>3.2265025710000002</v>
      </c>
      <c r="I100" s="641">
        <v>3.395449428</v>
      </c>
      <c r="J100" s="641">
        <v>3.2803664179999998</v>
      </c>
      <c r="K100" s="641">
        <v>3.5196266509999998</v>
      </c>
      <c r="L100" s="641">
        <v>3.3197870589999998</v>
      </c>
      <c r="M100" s="641">
        <v>3.258158699</v>
      </c>
      <c r="N100" s="641">
        <v>3.1222211199999998</v>
      </c>
    </row>
    <row r="101" spans="1:14" x14ac:dyDescent="0.25">
      <c r="A101" s="97" t="s">
        <v>171</v>
      </c>
      <c r="B101" s="641">
        <v>3.884329267</v>
      </c>
      <c r="C101" s="641">
        <v>3.7472622200000001</v>
      </c>
      <c r="D101" s="641">
        <v>3.8779151019999998</v>
      </c>
      <c r="E101" s="641">
        <v>3.6262174150000002</v>
      </c>
      <c r="F101" s="641">
        <v>2.8291800249999999</v>
      </c>
      <c r="G101" s="641">
        <v>2.498997642</v>
      </c>
      <c r="H101" s="641">
        <v>2.494007533</v>
      </c>
      <c r="I101" s="641">
        <v>2.4390906960000001</v>
      </c>
      <c r="J101" s="641">
        <v>4.2035368609999999</v>
      </c>
      <c r="K101" s="641">
        <v>2.8907436569999998</v>
      </c>
      <c r="L101" s="641">
        <v>2.3791583369999998</v>
      </c>
      <c r="M101" s="641">
        <v>2.9016505760000002</v>
      </c>
      <c r="N101" s="641">
        <v>5.2836757829999996</v>
      </c>
    </row>
    <row r="102" spans="1:14" x14ac:dyDescent="0.25">
      <c r="A102" s="97" t="s">
        <v>204</v>
      </c>
      <c r="B102" s="641">
        <v>0.72633193100000004</v>
      </c>
      <c r="C102" s="641">
        <v>0.97035017199999996</v>
      </c>
      <c r="D102" s="641">
        <v>0.98921264900000005</v>
      </c>
      <c r="E102" s="641">
        <v>0.62703158400000003</v>
      </c>
      <c r="F102" s="641">
        <v>-0.33877648300000002</v>
      </c>
      <c r="G102" s="641">
        <v>-0.80292803499999998</v>
      </c>
      <c r="H102" s="641">
        <v>-0.73249503699999996</v>
      </c>
      <c r="I102" s="641">
        <v>-0.95635873100000002</v>
      </c>
      <c r="J102" s="641">
        <v>0.92317044199999998</v>
      </c>
      <c r="K102" s="641">
        <v>-0.62888299299999995</v>
      </c>
      <c r="L102" s="641">
        <v>-0.94062872200000003</v>
      </c>
      <c r="M102" s="641">
        <v>-0.35650812300000001</v>
      </c>
      <c r="N102" s="641">
        <v>2.1614546630000002</v>
      </c>
    </row>
    <row r="103" spans="1:14" x14ac:dyDescent="0.25">
      <c r="A103" s="191" t="s">
        <v>173</v>
      </c>
      <c r="B103" s="645">
        <v>70.846032424000001</v>
      </c>
      <c r="C103" s="645">
        <v>71.675357722000001</v>
      </c>
      <c r="D103" s="645">
        <v>73.008504990999995</v>
      </c>
      <c r="E103" s="645">
        <v>71.918724972000007</v>
      </c>
      <c r="F103" s="645">
        <v>70.594403568999994</v>
      </c>
      <c r="G103" s="645">
        <v>70.509426621000003</v>
      </c>
      <c r="H103" s="645">
        <v>69.785626239999999</v>
      </c>
      <c r="I103" s="645">
        <v>69.715312053000005</v>
      </c>
      <c r="J103" s="645">
        <v>70.721071852999998</v>
      </c>
      <c r="K103" s="645">
        <v>72.744188223999998</v>
      </c>
      <c r="L103" s="645">
        <v>75.068626428000002</v>
      </c>
      <c r="M103" s="645">
        <v>79.136764764000006</v>
      </c>
      <c r="N103" s="645">
        <v>81.088264584000001</v>
      </c>
    </row>
    <row r="104" spans="1:14" x14ac:dyDescent="0.25">
      <c r="A104" s="194" t="s">
        <v>174</v>
      </c>
      <c r="B104" s="646">
        <v>70.747461659999999</v>
      </c>
      <c r="C104" s="646">
        <v>71.384195176000006</v>
      </c>
      <c r="D104" s="646">
        <v>72.865452859000001</v>
      </c>
      <c r="E104" s="646">
        <v>72.275413834000005</v>
      </c>
      <c r="F104" s="646">
        <v>71.501904218999996</v>
      </c>
      <c r="G104" s="646">
        <v>70.932354630000006</v>
      </c>
      <c r="H104" s="646">
        <v>70.041991619000001</v>
      </c>
      <c r="I104" s="646">
        <v>70.117958278000003</v>
      </c>
      <c r="J104" s="646">
        <v>71.53120681</v>
      </c>
      <c r="K104" s="646">
        <v>74.678210453999995</v>
      </c>
      <c r="L104" s="646">
        <v>76.645970828000003</v>
      </c>
      <c r="M104" s="646">
        <v>76.660098160999993</v>
      </c>
      <c r="N104" s="646">
        <v>79.202755866999993</v>
      </c>
    </row>
    <row r="105" spans="1:14" x14ac:dyDescent="0.25">
      <c r="A105" s="115" t="s">
        <v>175</v>
      </c>
      <c r="B105" s="643">
        <v>-9.8570764000000005E-2</v>
      </c>
      <c r="C105" s="643">
        <v>-0.29116254600000002</v>
      </c>
      <c r="D105" s="643">
        <v>-0.143052131</v>
      </c>
      <c r="E105" s="643">
        <v>0.356688862</v>
      </c>
      <c r="F105" s="643">
        <v>0.90750064900000005</v>
      </c>
      <c r="G105" s="643">
        <v>0.42292800800000002</v>
      </c>
      <c r="H105" s="643">
        <v>0.25636537799999998</v>
      </c>
      <c r="I105" s="643">
        <v>0.40264622500000002</v>
      </c>
      <c r="J105" s="643">
        <v>0.81013495700000004</v>
      </c>
      <c r="K105" s="643">
        <v>1.934022229</v>
      </c>
      <c r="L105" s="643">
        <v>1.577344399</v>
      </c>
      <c r="M105" s="643">
        <v>-2.476666603</v>
      </c>
      <c r="N105" s="643">
        <v>-1.885508717</v>
      </c>
    </row>
    <row r="106" spans="1:14" x14ac:dyDescent="0.25">
      <c r="A106" s="127" t="s">
        <v>599</v>
      </c>
      <c r="B106" s="640">
        <v>31.188278257</v>
      </c>
      <c r="C106" s="640">
        <v>32.295821060999998</v>
      </c>
      <c r="D106" s="640">
        <v>33.635101691999999</v>
      </c>
      <c r="E106" s="640">
        <v>34.063583225999999</v>
      </c>
      <c r="F106" s="640">
        <v>33.678111438000002</v>
      </c>
      <c r="G106" s="640">
        <v>33.007745970000002</v>
      </c>
      <c r="H106" s="640">
        <v>32.218833494000002</v>
      </c>
      <c r="I106" s="640">
        <v>31.398977112000001</v>
      </c>
      <c r="J106" s="640">
        <v>32.402656436000001</v>
      </c>
      <c r="K106" s="640">
        <v>31.778376278</v>
      </c>
      <c r="L106" s="640">
        <v>30.811117361000001</v>
      </c>
      <c r="M106" s="640">
        <v>30.515116273</v>
      </c>
      <c r="N106" s="640">
        <v>32.676556943000001</v>
      </c>
    </row>
    <row r="107" spans="1:14" x14ac:dyDescent="0.25">
      <c r="A107" s="194"/>
      <c r="B107" s="640"/>
      <c r="C107" s="640"/>
      <c r="D107" s="640"/>
      <c r="E107" s="640"/>
      <c r="F107" s="640"/>
      <c r="G107" s="640"/>
      <c r="H107" s="640"/>
      <c r="I107" s="640"/>
      <c r="J107" s="640"/>
      <c r="K107" s="640"/>
      <c r="L107" s="640"/>
      <c r="M107" s="640"/>
      <c r="N107" s="640"/>
    </row>
    <row r="108" spans="1:14" x14ac:dyDescent="0.25">
      <c r="A108" s="97" t="s">
        <v>177</v>
      </c>
      <c r="B108" s="113">
        <v>0.11919948886702411</v>
      </c>
      <c r="C108" s="113">
        <v>0.10621225726937689</v>
      </c>
      <c r="D108" s="113">
        <v>0.10147413334546736</v>
      </c>
      <c r="E108" s="113">
        <v>9.8815286577154451E-2</v>
      </c>
      <c r="F108" s="113">
        <v>0.11760901187518404</v>
      </c>
      <c r="G108" s="113">
        <v>0.11834376044076488</v>
      </c>
      <c r="H108" s="113">
        <v>0.11962282524488946</v>
      </c>
      <c r="I108" s="113">
        <v>0.14027564377215657</v>
      </c>
      <c r="J108" s="113">
        <v>0.12103022800373361</v>
      </c>
      <c r="K108" s="113">
        <v>0.16375384899222836</v>
      </c>
      <c r="L108" s="113">
        <v>0.16672405479334482</v>
      </c>
      <c r="M108" s="113">
        <v>0.10216320288623237</v>
      </c>
      <c r="N108" s="113">
        <v>6.9119009726379715E-2</v>
      </c>
    </row>
    <row r="109" spans="1:14" x14ac:dyDescent="0.25">
      <c r="A109" s="97" t="s">
        <v>178</v>
      </c>
      <c r="B109" s="113">
        <v>6.9704295279802694E-2</v>
      </c>
      <c r="C109" s="113">
        <v>6.3194565860885205E-2</v>
      </c>
      <c r="D109" s="113">
        <v>5.7700222655891746E-2</v>
      </c>
      <c r="E109" s="113">
        <v>5.3119299670810076E-2</v>
      </c>
      <c r="F109" s="113">
        <v>6.966770862229428E-2</v>
      </c>
      <c r="G109" s="113">
        <v>6.8312216102691517E-2</v>
      </c>
      <c r="H109" s="113">
        <v>7.0032310687759211E-2</v>
      </c>
      <c r="I109" s="113">
        <v>8.8156233077508361E-2</v>
      </c>
      <c r="J109" s="113">
        <v>7.0472966661286746E-2</v>
      </c>
      <c r="K109" s="113">
        <v>0.11286320815458857</v>
      </c>
      <c r="L109" s="113">
        <v>0.12023417783440737</v>
      </c>
      <c r="M109" s="113">
        <v>5.5974766257598389E-2</v>
      </c>
      <c r="N109" s="113">
        <v>2.4940227201381514E-2</v>
      </c>
    </row>
    <row r="110" spans="1:14" x14ac:dyDescent="0.25">
      <c r="A110" s="97" t="s">
        <v>179</v>
      </c>
      <c r="B110" s="113">
        <v>0.48881291075995503</v>
      </c>
      <c r="C110" s="113">
        <v>0.50030092425381867</v>
      </c>
      <c r="D110" s="113">
        <v>0.50968902524776638</v>
      </c>
      <c r="E110" s="113">
        <v>0.5189972015036729</v>
      </c>
      <c r="F110" s="113">
        <v>0.50965742390934232</v>
      </c>
      <c r="G110" s="113">
        <v>0.5001410289156476</v>
      </c>
      <c r="H110" s="113">
        <v>0.49519518294001308</v>
      </c>
      <c r="I110" s="113">
        <v>0.48196747387756617</v>
      </c>
      <c r="J110" s="113">
        <v>0.4993922510105302</v>
      </c>
      <c r="K110" s="113">
        <v>0.4594867848007641</v>
      </c>
      <c r="L110" s="113">
        <v>0.43147497992846318</v>
      </c>
      <c r="M110" s="113">
        <v>0.4325895835141601</v>
      </c>
      <c r="N110" s="113">
        <v>0.4623665164530425</v>
      </c>
    </row>
    <row r="111" spans="1:14" x14ac:dyDescent="0.25">
      <c r="A111" s="115" t="s">
        <v>180</v>
      </c>
      <c r="B111" s="116">
        <v>4.1007970370180207</v>
      </c>
      <c r="C111" s="116">
        <v>4.710387832027231</v>
      </c>
      <c r="D111" s="116">
        <v>5.0228467930101628</v>
      </c>
      <c r="E111" s="116">
        <v>5.2521954798809656</v>
      </c>
      <c r="F111" s="116">
        <v>4.3334895496803512</v>
      </c>
      <c r="G111" s="116">
        <v>4.2261715113065499</v>
      </c>
      <c r="H111" s="116">
        <v>4.1396379154752401</v>
      </c>
      <c r="I111" s="116">
        <v>3.435860003326054</v>
      </c>
      <c r="J111" s="116">
        <v>4.1261778916513707</v>
      </c>
      <c r="K111" s="116">
        <v>2.8059602117967377</v>
      </c>
      <c r="L111" s="116">
        <v>2.5879587709360732</v>
      </c>
      <c r="M111" s="116">
        <v>4.2342993494035843</v>
      </c>
      <c r="N111" s="116">
        <v>6.68942622707422</v>
      </c>
    </row>
  </sheetData>
  <mergeCells count="2">
    <mergeCell ref="A56:H56"/>
    <mergeCell ref="A57:H57"/>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J57"/>
  <sheetViews>
    <sheetView workbookViewId="0">
      <pane xSplit="1" ySplit="5" topLeftCell="B6" activePane="bottomRight" state="frozen"/>
      <selection activeCell="B6" sqref="B6"/>
      <selection pane="topRight" activeCell="B6" sqref="B6"/>
      <selection pane="bottomLeft" activeCell="B6" sqref="B6"/>
      <selection pane="bottomRight" activeCell="A53" sqref="A53:H53"/>
    </sheetView>
  </sheetViews>
  <sheetFormatPr baseColWidth="10" defaultColWidth="11.42578125" defaultRowHeight="12.75" x14ac:dyDescent="0.2"/>
  <cols>
    <col min="1" max="1" width="52.85546875" style="2" customWidth="1"/>
    <col min="2" max="2" width="9.5703125" style="2" customWidth="1"/>
    <col min="3" max="3" width="11.85546875" style="2" customWidth="1"/>
    <col min="4" max="4" width="9.5703125" style="2" customWidth="1"/>
    <col min="5" max="5" width="10.5703125" style="2" customWidth="1"/>
    <col min="6" max="6" width="9.5703125" style="2" customWidth="1"/>
    <col min="7" max="7" width="11.140625" style="2" customWidth="1"/>
    <col min="8" max="8" width="9.5703125" style="2" customWidth="1"/>
    <col min="9" max="16384" width="11.42578125" style="2"/>
  </cols>
  <sheetData>
    <row r="1" spans="1:10" ht="18" x14ac:dyDescent="0.25">
      <c r="A1" s="120" t="s">
        <v>210</v>
      </c>
      <c r="B1" s="171"/>
      <c r="C1" s="171"/>
      <c r="D1" s="171"/>
      <c r="E1" s="171"/>
      <c r="F1" s="171"/>
      <c r="G1" s="171"/>
      <c r="H1" s="171"/>
    </row>
    <row r="2" spans="1:10" x14ac:dyDescent="0.2">
      <c r="A2" s="172"/>
      <c r="B2" s="173"/>
      <c r="C2" s="173"/>
      <c r="D2" s="173"/>
      <c r="E2" s="128"/>
      <c r="F2" s="128"/>
      <c r="G2" s="128"/>
      <c r="H2" s="128"/>
    </row>
    <row r="3" spans="1:10" ht="18.75" x14ac:dyDescent="0.25">
      <c r="A3" s="175" t="s">
        <v>211</v>
      </c>
      <c r="B3" s="173"/>
      <c r="C3" s="173"/>
      <c r="D3" s="173"/>
      <c r="E3" s="128"/>
      <c r="F3" s="128"/>
      <c r="G3" s="128"/>
      <c r="H3" s="128"/>
    </row>
    <row r="4" spans="1:10" x14ac:dyDescent="0.2">
      <c r="A4" s="69" t="s">
        <v>142</v>
      </c>
      <c r="B4" s="176"/>
      <c r="C4" s="173"/>
      <c r="D4" s="176"/>
      <c r="E4" s="173"/>
      <c r="F4" s="176"/>
      <c r="G4" s="1709" t="s">
        <v>143</v>
      </c>
      <c r="H4" s="1709"/>
    </row>
    <row r="5" spans="1:10" ht="46.15" customHeight="1" x14ac:dyDescent="0.2">
      <c r="A5" s="70" t="s">
        <v>144</v>
      </c>
      <c r="B5" s="177">
        <v>2021</v>
      </c>
      <c r="C5" s="72" t="s">
        <v>1993</v>
      </c>
      <c r="D5" s="177">
        <v>2022</v>
      </c>
      <c r="E5" s="72" t="s">
        <v>2007</v>
      </c>
      <c r="F5" s="177">
        <v>2023</v>
      </c>
      <c r="G5" s="72" t="s">
        <v>2050</v>
      </c>
      <c r="H5" s="177">
        <v>2024</v>
      </c>
    </row>
    <row r="6" spans="1:10" s="123" customFormat="1" ht="15" customHeight="1" x14ac:dyDescent="0.2">
      <c r="A6" s="178" t="s">
        <v>147</v>
      </c>
      <c r="B6" s="179">
        <v>22.562854449</v>
      </c>
      <c r="C6" s="180">
        <v>2.996135894631724E-2</v>
      </c>
      <c r="D6" s="179">
        <v>23.238868230000001</v>
      </c>
      <c r="E6" s="180">
        <v>5.1626532803831005E-2</v>
      </c>
      <c r="F6" s="179">
        <v>24.438610423</v>
      </c>
      <c r="G6" s="180">
        <v>1.140206622481843E-2</v>
      </c>
      <c r="H6" s="179">
        <v>24.967868649</v>
      </c>
    </row>
    <row r="7" spans="1:10" s="123" customFormat="1" ht="15" customHeight="1" x14ac:dyDescent="0.2">
      <c r="A7" s="80" t="s">
        <v>35</v>
      </c>
      <c r="B7" s="81">
        <v>4.1518297049999999</v>
      </c>
      <c r="C7" s="82">
        <v>4.4326928144081901E-2</v>
      </c>
      <c r="D7" s="81">
        <v>4.3358675619999998</v>
      </c>
      <c r="E7" s="82">
        <v>0.15102023934927566</v>
      </c>
      <c r="F7" s="81">
        <v>4.9906713189999996</v>
      </c>
      <c r="G7" s="82">
        <v>1.4830079808866747E-2</v>
      </c>
      <c r="H7" s="81">
        <v>6.2860952440000002</v>
      </c>
    </row>
    <row r="8" spans="1:10" s="123" customFormat="1" ht="15" customHeight="1" x14ac:dyDescent="0.2">
      <c r="A8" s="80" t="s">
        <v>37</v>
      </c>
      <c r="B8" s="81">
        <v>4.2764984579999998</v>
      </c>
      <c r="C8" s="82">
        <v>3.5438112626112295E-2</v>
      </c>
      <c r="D8" s="81">
        <v>4.4280494920000004</v>
      </c>
      <c r="E8" s="82">
        <v>4.8315977810665434E-2</v>
      </c>
      <c r="F8" s="81">
        <v>4.6419950329999997</v>
      </c>
      <c r="G8" s="82">
        <v>3.6147227102754975E-2</v>
      </c>
      <c r="H8" s="81">
        <v>4.8112571229999999</v>
      </c>
    </row>
    <row r="9" spans="1:10" s="123" customFormat="1" ht="15" customHeight="1" x14ac:dyDescent="0.2">
      <c r="A9" s="80" t="s">
        <v>148</v>
      </c>
      <c r="B9" s="81">
        <v>0.56019651400000003</v>
      </c>
      <c r="C9" s="82">
        <v>7.3642193353595786E-4</v>
      </c>
      <c r="D9" s="81">
        <v>0.56060905500000002</v>
      </c>
      <c r="E9" s="82">
        <v>0.52933351388696348</v>
      </c>
      <c r="F9" s="81">
        <v>0.85735821599999995</v>
      </c>
      <c r="G9" s="82">
        <v>0.27170214665174863</v>
      </c>
      <c r="H9" s="81">
        <v>1.0831371279999999</v>
      </c>
    </row>
    <row r="10" spans="1:10" ht="15" customHeight="1" x14ac:dyDescent="0.2">
      <c r="A10" s="80" t="s">
        <v>39</v>
      </c>
      <c r="B10" s="81">
        <v>12.957967449</v>
      </c>
      <c r="C10" s="82">
        <v>4.1795918004238874E-2</v>
      </c>
      <c r="D10" s="81">
        <v>13.499557594000001</v>
      </c>
      <c r="E10" s="82">
        <v>1.503855504792373E-3</v>
      </c>
      <c r="F10" s="81">
        <v>13.519858978</v>
      </c>
      <c r="G10" s="82">
        <v>-8.441344321362676E-3</v>
      </c>
      <c r="H10" s="81">
        <v>12.432675194</v>
      </c>
    </row>
    <row r="11" spans="1:10" s="123" customFormat="1" ht="15" customHeight="1" x14ac:dyDescent="0.2">
      <c r="A11" s="80" t="s">
        <v>149</v>
      </c>
      <c r="B11" s="81">
        <v>0.61636232199999996</v>
      </c>
      <c r="C11" s="82">
        <v>-0.32704431761161412</v>
      </c>
      <c r="D11" s="81">
        <v>0.41478452700000001</v>
      </c>
      <c r="E11" s="82">
        <v>3.3613479029317883E-2</v>
      </c>
      <c r="F11" s="81">
        <v>0.42872687799999998</v>
      </c>
      <c r="G11" s="82">
        <v>-0.17910550874752729</v>
      </c>
      <c r="H11" s="81">
        <v>0.35470395999999998</v>
      </c>
    </row>
    <row r="12" spans="1:10" ht="15" customHeight="1" x14ac:dyDescent="0.2">
      <c r="A12" s="181" t="s">
        <v>150</v>
      </c>
      <c r="B12" s="182">
        <v>28.319745707999999</v>
      </c>
      <c r="C12" s="183">
        <v>4.0386726166008913E-2</v>
      </c>
      <c r="D12" s="182">
        <v>29.463487523000001</v>
      </c>
      <c r="E12" s="183">
        <v>2.8932907122231954E-2</v>
      </c>
      <c r="F12" s="182">
        <v>30.315951870999999</v>
      </c>
      <c r="G12" s="183">
        <v>1.1343924417756002E-2</v>
      </c>
      <c r="H12" s="182">
        <v>30.917762101000001</v>
      </c>
    </row>
    <row r="13" spans="1:10" ht="15" customHeight="1" x14ac:dyDescent="0.2">
      <c r="A13" s="184" t="s">
        <v>60</v>
      </c>
      <c r="B13" s="81">
        <v>22.637481267999998</v>
      </c>
      <c r="C13" s="82">
        <v>5.5039827101315941E-2</v>
      </c>
      <c r="D13" s="81">
        <v>23.883444322999999</v>
      </c>
      <c r="E13" s="82">
        <v>2.4290819203213188E-2</v>
      </c>
      <c r="F13" s="81">
        <v>24.463592751</v>
      </c>
      <c r="G13" s="82">
        <v>3.9081588166575587E-2</v>
      </c>
      <c r="H13" s="81">
        <v>25.393298088000002</v>
      </c>
    </row>
    <row r="14" spans="1:10" ht="15" customHeight="1" x14ac:dyDescent="0.2">
      <c r="A14" s="86" t="s">
        <v>151</v>
      </c>
      <c r="B14" s="81">
        <v>-1.2791054070000001</v>
      </c>
      <c r="C14" s="82">
        <v>-7.6460036416685973E-2</v>
      </c>
      <c r="D14" s="81">
        <v>-1.1813049609999999</v>
      </c>
      <c r="E14" s="82">
        <v>-5.8432184980894419E-3</v>
      </c>
      <c r="F14" s="81">
        <v>-1.1744023379999999</v>
      </c>
      <c r="G14" s="82">
        <v>-1.5835464833848234E-2</v>
      </c>
      <c r="H14" s="81">
        <v>-1.1640686010000001</v>
      </c>
    </row>
    <row r="15" spans="1:10" ht="15" customHeight="1" x14ac:dyDescent="0.2">
      <c r="A15" s="86" t="s">
        <v>152</v>
      </c>
      <c r="B15" s="81">
        <v>23.916586675000001</v>
      </c>
      <c r="C15" s="82">
        <v>4.800695954662193E-2</v>
      </c>
      <c r="D15" s="81">
        <v>25.064749284000001</v>
      </c>
      <c r="E15" s="82">
        <v>2.2870598006177856E-2</v>
      </c>
      <c r="F15" s="81">
        <v>25.637995089</v>
      </c>
      <c r="G15" s="82">
        <v>3.641343025830146E-2</v>
      </c>
      <c r="H15" s="81">
        <v>26.557366689999998</v>
      </c>
    </row>
    <row r="16" spans="1:10" ht="15" customHeight="1" x14ac:dyDescent="0.2">
      <c r="A16" s="200" t="s">
        <v>214</v>
      </c>
      <c r="B16" s="81">
        <v>14.645515914000001</v>
      </c>
      <c r="C16" s="82">
        <v>8.3192570487414796E-2</v>
      </c>
      <c r="D16" s="81">
        <v>15.863914029</v>
      </c>
      <c r="E16" s="82">
        <v>2.9854230370526924E-2</v>
      </c>
      <c r="F16" s="81">
        <v>16.337518973000002</v>
      </c>
      <c r="G16" s="82">
        <v>3.3813795394939117E-3</v>
      </c>
      <c r="H16" s="81">
        <v>16.409020768000001</v>
      </c>
      <c r="J16" s="157"/>
    </row>
    <row r="17" spans="1:8" ht="15" customHeight="1" x14ac:dyDescent="0.2">
      <c r="A17" s="201" t="s">
        <v>215</v>
      </c>
      <c r="B17" s="186">
        <v>2.1634820769999998</v>
      </c>
      <c r="C17" s="187">
        <v>-0.12608208401626619</v>
      </c>
      <c r="D17" s="186">
        <v>1.890705748</v>
      </c>
      <c r="E17" s="187">
        <v>7.5892046740633212E-2</v>
      </c>
      <c r="F17" s="186">
        <v>2.0341952769999998</v>
      </c>
      <c r="G17" s="187">
        <v>0.16172406537811956</v>
      </c>
      <c r="H17" s="186">
        <v>2.3616434229999999</v>
      </c>
    </row>
    <row r="18" spans="1:8" ht="15" customHeight="1" x14ac:dyDescent="0.2">
      <c r="A18" s="201" t="s">
        <v>207</v>
      </c>
      <c r="B18" s="186">
        <v>5.1416918220000003</v>
      </c>
      <c r="C18" s="187">
        <v>3.6854455607238545E-2</v>
      </c>
      <c r="D18" s="186">
        <v>5.3311860749999997</v>
      </c>
      <c r="E18" s="187">
        <v>2.2166374862464311E-2</v>
      </c>
      <c r="F18" s="186">
        <v>5.4493591439999998</v>
      </c>
      <c r="G18" s="187">
        <v>0.13057169740329777</v>
      </c>
      <c r="H18" s="186">
        <v>6.1369490200000003</v>
      </c>
    </row>
    <row r="19" spans="1:8" s="124" customFormat="1" ht="15" customHeight="1" x14ac:dyDescent="0.2">
      <c r="A19" s="198" t="s">
        <v>153</v>
      </c>
      <c r="B19" s="81">
        <v>2.2056023260000002</v>
      </c>
      <c r="C19" s="82">
        <v>2.4242984045529159E-2</v>
      </c>
      <c r="D19" s="81">
        <v>2.2590727080000002</v>
      </c>
      <c r="E19" s="82">
        <v>4.3062323162730287E-2</v>
      </c>
      <c r="F19" s="81">
        <v>2.3563536269999998</v>
      </c>
      <c r="G19" s="82">
        <v>-0.22634186299941239</v>
      </c>
      <c r="H19" s="81">
        <v>1.8613213689999999</v>
      </c>
    </row>
    <row r="20" spans="1:8" s="124" customFormat="1" ht="15" customHeight="1" x14ac:dyDescent="0.2">
      <c r="A20" s="86" t="s">
        <v>2008</v>
      </c>
      <c r="B20" s="81">
        <v>0.305109674</v>
      </c>
      <c r="C20" s="82">
        <v>-2.3891671163465134E-3</v>
      </c>
      <c r="D20" s="81">
        <v>0.304380716</v>
      </c>
      <c r="E20" s="82">
        <v>5.9228456509741179E-5</v>
      </c>
      <c r="F20" s="81">
        <v>0.304398744</v>
      </c>
      <c r="G20" s="82">
        <v>4.9894882964651721E-4</v>
      </c>
      <c r="H20" s="81">
        <v>0.30418435599999999</v>
      </c>
    </row>
    <row r="21" spans="1:8" ht="15" customHeight="1" x14ac:dyDescent="0.2">
      <c r="A21" s="86" t="s">
        <v>155</v>
      </c>
      <c r="B21" s="81">
        <v>1.026393146</v>
      </c>
      <c r="C21" s="82">
        <v>7.993763434581691E-3</v>
      </c>
      <c r="D21" s="81">
        <v>1.0345978899999999</v>
      </c>
      <c r="E21" s="82">
        <v>5.5224904817852138E-3</v>
      </c>
      <c r="F21" s="81">
        <v>1.0403114469999999</v>
      </c>
      <c r="G21" s="82">
        <v>-7.2098876579191895E-3</v>
      </c>
      <c r="H21" s="81">
        <v>1.0295635249999999</v>
      </c>
    </row>
    <row r="22" spans="1:8" ht="15" customHeight="1" x14ac:dyDescent="0.2">
      <c r="A22" s="86" t="s">
        <v>156</v>
      </c>
      <c r="B22" s="81">
        <v>0.87409950599999997</v>
      </c>
      <c r="C22" s="82">
        <v>5.2619405095510885E-2</v>
      </c>
      <c r="D22" s="81">
        <v>0.92009410199999997</v>
      </c>
      <c r="E22" s="82">
        <v>9.9499968319544774E-2</v>
      </c>
      <c r="F22" s="81">
        <v>1.011643436</v>
      </c>
      <c r="G22" s="82">
        <v>-0.48234103483457402</v>
      </c>
      <c r="H22" s="81">
        <v>0.52757348800000003</v>
      </c>
    </row>
    <row r="23" spans="1:8" ht="15" customHeight="1" x14ac:dyDescent="0.2">
      <c r="A23" s="199" t="s">
        <v>157</v>
      </c>
      <c r="B23" s="81">
        <v>2.6726276289999999</v>
      </c>
      <c r="C23" s="82">
        <v>3.678806913957855E-2</v>
      </c>
      <c r="D23" s="81">
        <v>2.7709484390000001</v>
      </c>
      <c r="E23" s="82">
        <v>-2.2522218790372861E-2</v>
      </c>
      <c r="F23" s="81">
        <v>2.7085405319999998</v>
      </c>
      <c r="G23" s="82">
        <v>-0.12741272802622983</v>
      </c>
      <c r="H23" s="81">
        <v>2.2439413789999998</v>
      </c>
    </row>
    <row r="24" spans="1:8" s="123" customFormat="1" ht="15" customHeight="1" x14ac:dyDescent="0.2">
      <c r="A24" s="188" t="s">
        <v>94</v>
      </c>
      <c r="B24" s="189">
        <v>0.16713985000000001</v>
      </c>
      <c r="C24" s="190">
        <v>0.13744835836576375</v>
      </c>
      <c r="D24" s="189">
        <v>0.190112948</v>
      </c>
      <c r="E24" s="190">
        <v>0.69242045523380136</v>
      </c>
      <c r="F24" s="189">
        <v>0.32175104199999999</v>
      </c>
      <c r="G24" s="190">
        <v>6.4713029706040315E-2</v>
      </c>
      <c r="H24" s="189">
        <v>0.75811846800000005</v>
      </c>
    </row>
    <row r="25" spans="1:8" ht="15" customHeight="1" x14ac:dyDescent="0.2">
      <c r="A25" s="80" t="s">
        <v>158</v>
      </c>
      <c r="B25" s="81">
        <v>0.63689463499999999</v>
      </c>
      <c r="C25" s="82">
        <v>-0.43490008359074972</v>
      </c>
      <c r="D25" s="81">
        <v>0.35990910500000001</v>
      </c>
      <c r="E25" s="82">
        <v>0.29397648331236303</v>
      </c>
      <c r="F25" s="81">
        <v>0.465713918</v>
      </c>
      <c r="G25" s="82">
        <v>0.42966064680079974</v>
      </c>
      <c r="H25" s="81">
        <v>0.66108279599999997</v>
      </c>
    </row>
    <row r="26" spans="1:8" s="123" customFormat="1" ht="15" customHeight="1" x14ac:dyDescent="0.2">
      <c r="A26" s="191" t="s">
        <v>159</v>
      </c>
      <c r="B26" s="179">
        <v>5.7568912589999996</v>
      </c>
      <c r="C26" s="180">
        <v>8.1246633461901974E-2</v>
      </c>
      <c r="D26" s="179">
        <v>6.2246192929999999</v>
      </c>
      <c r="E26" s="180">
        <v>-5.5791017675657195E-2</v>
      </c>
      <c r="F26" s="179">
        <v>5.8773414480000001</v>
      </c>
      <c r="G26" s="180">
        <v>1.110811103273579E-2</v>
      </c>
      <c r="H26" s="179">
        <v>5.9498934520000004</v>
      </c>
    </row>
    <row r="27" spans="1:8" s="123" customFormat="1" ht="15" customHeight="1" x14ac:dyDescent="0.2">
      <c r="A27" s="192" t="s">
        <v>160</v>
      </c>
      <c r="B27" s="164">
        <v>4.0055227889999996</v>
      </c>
      <c r="C27" s="193">
        <v>2.97539835067957E-2</v>
      </c>
      <c r="D27" s="164">
        <v>4.1247030479999998</v>
      </c>
      <c r="E27" s="193">
        <v>-0.11809539361535148</v>
      </c>
      <c r="F27" s="164">
        <v>3.6375946180000001</v>
      </c>
      <c r="G27" s="193">
        <v>-7.5681472116933879E-2</v>
      </c>
      <c r="H27" s="164">
        <v>3.365926757</v>
      </c>
    </row>
    <row r="28" spans="1:8" ht="15" customHeight="1" x14ac:dyDescent="0.2">
      <c r="A28" s="194" t="s">
        <v>161</v>
      </c>
      <c r="B28" s="182">
        <v>13.226468125</v>
      </c>
      <c r="C28" s="183">
        <v>-1.0028658727818884E-2</v>
      </c>
      <c r="D28" s="182">
        <v>13.09382439</v>
      </c>
      <c r="E28" s="183">
        <v>4.7190464420151068E-2</v>
      </c>
      <c r="F28" s="182">
        <v>13.711728043999999</v>
      </c>
      <c r="G28" s="183">
        <v>6.1078551385065127E-2</v>
      </c>
      <c r="H28" s="182">
        <v>14.535810701999999</v>
      </c>
    </row>
    <row r="29" spans="1:8" ht="15" customHeight="1" x14ac:dyDescent="0.2">
      <c r="A29" s="97" t="s">
        <v>109</v>
      </c>
      <c r="B29" s="81">
        <v>3.8916576570000001</v>
      </c>
      <c r="C29" s="82">
        <v>2.0561836896435537E-3</v>
      </c>
      <c r="D29" s="81">
        <v>3.89965962</v>
      </c>
      <c r="E29" s="82">
        <v>5.3427218091408601E-2</v>
      </c>
      <c r="F29" s="81">
        <v>4.1080075850000002</v>
      </c>
      <c r="G29" s="82">
        <v>-5.1843459714374984E-2</v>
      </c>
      <c r="H29" s="81">
        <v>3.8918475190000001</v>
      </c>
    </row>
    <row r="30" spans="1:8" s="123" customFormat="1" ht="15" customHeight="1" x14ac:dyDescent="0.2">
      <c r="A30" s="97" t="s">
        <v>162</v>
      </c>
      <c r="B30" s="81">
        <v>8.6285232159999996</v>
      </c>
      <c r="C30" s="82">
        <v>-3.2191412487010407E-3</v>
      </c>
      <c r="D30" s="81">
        <v>8.6007467809999998</v>
      </c>
      <c r="E30" s="82">
        <v>4.8765791236471401E-2</v>
      </c>
      <c r="F30" s="81">
        <v>9.0201690029999995</v>
      </c>
      <c r="G30" s="82">
        <v>8.1135968767128475E-2</v>
      </c>
      <c r="H30" s="81">
        <v>9.7592185649999994</v>
      </c>
    </row>
    <row r="31" spans="1:8" ht="15" customHeight="1" x14ac:dyDescent="0.2">
      <c r="A31" s="97" t="s">
        <v>202</v>
      </c>
      <c r="B31" s="81">
        <v>0.706287251</v>
      </c>
      <c r="C31" s="82">
        <v>-0.15980645529165871</v>
      </c>
      <c r="D31" s="81">
        <v>0.59341798899999998</v>
      </c>
      <c r="E31" s="82">
        <v>-1.6626615948442391E-2</v>
      </c>
      <c r="F31" s="81">
        <v>0.58355145600000002</v>
      </c>
      <c r="G31" s="82">
        <v>0.52483034660713446</v>
      </c>
      <c r="H31" s="81">
        <v>0.88474461800000004</v>
      </c>
    </row>
    <row r="32" spans="1:8" ht="15" customHeight="1" x14ac:dyDescent="0.2">
      <c r="A32" s="194" t="s">
        <v>164</v>
      </c>
      <c r="B32" s="182">
        <v>5.3328219710000004</v>
      </c>
      <c r="C32" s="183">
        <v>3.9849402653160393E-3</v>
      </c>
      <c r="D32" s="182">
        <v>5.3540729479999998</v>
      </c>
      <c r="E32" s="183">
        <v>0.14532757613821001</v>
      </c>
      <c r="F32" s="182">
        <v>6.1321673920000004</v>
      </c>
      <c r="G32" s="183">
        <v>3.9129403406932717E-2</v>
      </c>
      <c r="H32" s="182">
        <v>6.3248121309999998</v>
      </c>
    </row>
    <row r="33" spans="1:8" ht="15" customHeight="1" x14ac:dyDescent="0.2">
      <c r="A33" s="97" t="s">
        <v>124</v>
      </c>
      <c r="B33" s="81">
        <v>0.57030736000000004</v>
      </c>
      <c r="C33" s="82">
        <v>5.5299850943533402E-2</v>
      </c>
      <c r="D33" s="81">
        <v>0.60184527200000004</v>
      </c>
      <c r="E33" s="82">
        <v>-1.6609900359905172E-2</v>
      </c>
      <c r="F33" s="81">
        <v>0.59184868199999996</v>
      </c>
      <c r="G33" s="82">
        <v>7.4282665085191102E-2</v>
      </c>
      <c r="H33" s="81">
        <v>0.63155173899999995</v>
      </c>
    </row>
    <row r="34" spans="1:8" s="123" customFormat="1" ht="15" customHeight="1" x14ac:dyDescent="0.2">
      <c r="A34" s="97" t="s">
        <v>203</v>
      </c>
      <c r="B34" s="81">
        <v>4.2047547139999999</v>
      </c>
      <c r="C34" s="82">
        <v>7.1260594346289619E-3</v>
      </c>
      <c r="D34" s="81">
        <v>4.2347180460000002</v>
      </c>
      <c r="E34" s="82">
        <v>0.17780461386590263</v>
      </c>
      <c r="F34" s="81">
        <v>4.9876704529999998</v>
      </c>
      <c r="G34" s="82">
        <v>2.0422807544340893E-2</v>
      </c>
      <c r="H34" s="81">
        <v>5.0526769639999998</v>
      </c>
    </row>
    <row r="35" spans="1:8" ht="15" customHeight="1" x14ac:dyDescent="0.2">
      <c r="A35" s="97" t="s">
        <v>166</v>
      </c>
      <c r="B35" s="81">
        <v>0.55775989699999995</v>
      </c>
      <c r="C35" s="82">
        <v>-7.2164146645344096E-2</v>
      </c>
      <c r="D35" s="81">
        <v>0.51750963000000005</v>
      </c>
      <c r="E35" s="82">
        <v>6.789946304960548E-2</v>
      </c>
      <c r="F35" s="81">
        <v>0.552648256</v>
      </c>
      <c r="G35" s="82">
        <v>0.17025129968758757</v>
      </c>
      <c r="H35" s="81">
        <v>0.64058342800000001</v>
      </c>
    </row>
    <row r="36" spans="1:8" s="123" customFormat="1" ht="15" customHeight="1" x14ac:dyDescent="0.2">
      <c r="A36" s="191" t="s">
        <v>167</v>
      </c>
      <c r="B36" s="179">
        <v>35.789322574000003</v>
      </c>
      <c r="C36" s="180">
        <v>1.5182462447465905E-2</v>
      </c>
      <c r="D36" s="179">
        <v>36.332692620000003</v>
      </c>
      <c r="E36" s="180">
        <v>5.0027832123827887E-2</v>
      </c>
      <c r="F36" s="179">
        <v>38.150338466999997</v>
      </c>
      <c r="G36" s="180">
        <v>2.952559273317279E-2</v>
      </c>
      <c r="H36" s="179">
        <v>39.503679351000002</v>
      </c>
    </row>
    <row r="37" spans="1:8" s="123" customFormat="1" ht="15" customHeight="1" x14ac:dyDescent="0.2">
      <c r="A37" s="194" t="s">
        <v>168</v>
      </c>
      <c r="B37" s="182">
        <v>33.652567679000001</v>
      </c>
      <c r="C37" s="183">
        <v>3.4618243787887248E-2</v>
      </c>
      <c r="D37" s="182">
        <v>34.817560471</v>
      </c>
      <c r="E37" s="183">
        <v>4.6831505968320641E-2</v>
      </c>
      <c r="F37" s="182">
        <v>36.448119261999999</v>
      </c>
      <c r="G37" s="183">
        <v>1.6087460182025559E-2</v>
      </c>
      <c r="H37" s="182">
        <v>37.242574232000003</v>
      </c>
    </row>
    <row r="38" spans="1:8" ht="15" customHeight="1" x14ac:dyDescent="0.2">
      <c r="A38" s="192" t="s">
        <v>169</v>
      </c>
      <c r="B38" s="162">
        <v>-2.1367548950000002</v>
      </c>
      <c r="C38" s="193"/>
      <c r="D38" s="162">
        <v>-1.515132149</v>
      </c>
      <c r="E38" s="193"/>
      <c r="F38" s="162">
        <v>-1.702219205</v>
      </c>
      <c r="G38" s="193"/>
      <c r="H38" s="162">
        <v>-2.2611051190000002</v>
      </c>
    </row>
    <row r="39" spans="1:8" ht="15" customHeight="1" x14ac:dyDescent="0.2">
      <c r="A39" s="195" t="s">
        <v>170</v>
      </c>
      <c r="B39" s="103">
        <v>1.7513684700000001</v>
      </c>
      <c r="C39" s="104">
        <v>0.19901453119114332</v>
      </c>
      <c r="D39" s="103">
        <v>2.0999162450000002</v>
      </c>
      <c r="E39" s="104">
        <v>6.6588648634412495E-2</v>
      </c>
      <c r="F39" s="103">
        <v>2.2397468300000001</v>
      </c>
      <c r="G39" s="104">
        <v>0.15528710716198324</v>
      </c>
      <c r="H39" s="103">
        <v>2.5839666939999999</v>
      </c>
    </row>
    <row r="40" spans="1:8" ht="15" customHeight="1" x14ac:dyDescent="0.2">
      <c r="A40" s="97" t="s">
        <v>171</v>
      </c>
      <c r="B40" s="81">
        <v>4.0597421049999998</v>
      </c>
      <c r="C40" s="82">
        <v>-0.15724515633980152</v>
      </c>
      <c r="D40" s="81">
        <v>3.4213673230000001</v>
      </c>
      <c r="E40" s="82">
        <v>1.6738998357470392E-2</v>
      </c>
      <c r="F40" s="81">
        <v>3.478637585</v>
      </c>
      <c r="G40" s="82">
        <v>0.40104600298967807</v>
      </c>
      <c r="H40" s="81">
        <v>4.8341214539999999</v>
      </c>
    </row>
    <row r="41" spans="1:8" ht="15" customHeight="1" x14ac:dyDescent="0.2">
      <c r="A41" s="97" t="s">
        <v>204</v>
      </c>
      <c r="B41" s="105">
        <v>2.3083736350000001</v>
      </c>
      <c r="C41" s="82"/>
      <c r="D41" s="105">
        <v>1.3214510779999999</v>
      </c>
      <c r="E41" s="82"/>
      <c r="F41" s="105">
        <v>1.2388907549999999</v>
      </c>
      <c r="G41" s="82"/>
      <c r="H41" s="105">
        <v>2.25015476</v>
      </c>
    </row>
    <row r="42" spans="1:8" ht="15" customHeight="1" x14ac:dyDescent="0.2">
      <c r="A42" s="191" t="s">
        <v>173</v>
      </c>
      <c r="B42" s="179">
        <v>37.540691043999999</v>
      </c>
      <c r="C42" s="180">
        <v>2.37586947708186E-2</v>
      </c>
      <c r="D42" s="179">
        <v>38.432608864000002</v>
      </c>
      <c r="E42" s="180">
        <v>5.0932697281281358E-2</v>
      </c>
      <c r="F42" s="179">
        <v>40.390085296999999</v>
      </c>
      <c r="G42" s="180">
        <v>3.6514971354596915E-2</v>
      </c>
      <c r="H42" s="179">
        <v>42.087646045</v>
      </c>
    </row>
    <row r="43" spans="1:8" ht="15" customHeight="1" x14ac:dyDescent="0.2">
      <c r="A43" s="194" t="s">
        <v>174</v>
      </c>
      <c r="B43" s="182">
        <v>37.712309783999999</v>
      </c>
      <c r="C43" s="183">
        <v>1.3964087933522107E-2</v>
      </c>
      <c r="D43" s="182">
        <v>38.238927793999999</v>
      </c>
      <c r="E43" s="183">
        <v>4.4139026650868551E-2</v>
      </c>
      <c r="F43" s="182">
        <v>39.926756847</v>
      </c>
      <c r="G43" s="183">
        <v>4.9700520796636338E-2</v>
      </c>
      <c r="H43" s="182">
        <v>42.076695686000001</v>
      </c>
    </row>
    <row r="44" spans="1:8" ht="15" customHeight="1" x14ac:dyDescent="0.2">
      <c r="A44" s="115" t="s">
        <v>175</v>
      </c>
      <c r="B44" s="107">
        <v>0.17161873999999999</v>
      </c>
      <c r="C44" s="93"/>
      <c r="D44" s="107">
        <v>-0.19368107100000001</v>
      </c>
      <c r="E44" s="93"/>
      <c r="F44" s="107">
        <v>-0.46332845</v>
      </c>
      <c r="G44" s="93"/>
      <c r="H44" s="107">
        <v>-1.0950359999999999E-2</v>
      </c>
    </row>
    <row r="45" spans="1:8" ht="21" customHeight="1" x14ac:dyDescent="0.2">
      <c r="A45" s="194" t="s">
        <v>212</v>
      </c>
      <c r="B45" s="110">
        <v>32.934211509000001</v>
      </c>
      <c r="C45" s="111">
        <v>3.8215516398686589E-2</v>
      </c>
      <c r="D45" s="110">
        <v>34.192809408999999</v>
      </c>
      <c r="E45" s="111">
        <v>3.5981476552089608E-2</v>
      </c>
      <c r="F45" s="110">
        <v>35.423117179000002</v>
      </c>
      <c r="G45" s="111">
        <v>6.1603120778655596E-2</v>
      </c>
      <c r="H45" s="110">
        <v>37.583077271999997</v>
      </c>
    </row>
    <row r="46" spans="1:8" ht="15" customHeight="1" x14ac:dyDescent="0.2">
      <c r="A46" s="191" t="s">
        <v>176</v>
      </c>
      <c r="B46" s="103"/>
      <c r="C46" s="112"/>
      <c r="D46" s="103"/>
      <c r="E46" s="112"/>
      <c r="F46" s="103"/>
      <c r="G46" s="112"/>
      <c r="H46" s="103"/>
    </row>
    <row r="47" spans="1:8" ht="15" customHeight="1" x14ac:dyDescent="0.2">
      <c r="A47" s="97" t="s">
        <v>177</v>
      </c>
      <c r="B47" s="113">
        <v>0.20328188389678037</v>
      </c>
      <c r="C47" s="114">
        <v>0.79836456214374962</v>
      </c>
      <c r="D47" s="113">
        <v>0.21126552951821784</v>
      </c>
      <c r="E47" s="114">
        <v>-1.7395930008059697</v>
      </c>
      <c r="F47" s="113">
        <v>0.19386959951015817</v>
      </c>
      <c r="G47" s="114">
        <v>-4.6118691078372853E-3</v>
      </c>
      <c r="H47" s="113">
        <v>0.19244256529833242</v>
      </c>
    </row>
    <row r="48" spans="1:8" ht="15" customHeight="1" x14ac:dyDescent="0.2">
      <c r="A48" s="97" t="s">
        <v>178</v>
      </c>
      <c r="B48" s="113">
        <v>0.14143922160531569</v>
      </c>
      <c r="C48" s="114">
        <v>-0.14455075285233765</v>
      </c>
      <c r="D48" s="113">
        <v>0.13999371407679231</v>
      </c>
      <c r="E48" s="114">
        <v>-2.0004256596498111</v>
      </c>
      <c r="F48" s="113">
        <v>0.1199894574802942</v>
      </c>
      <c r="G48" s="114">
        <v>-1.0624380733204029</v>
      </c>
      <c r="H48" s="113">
        <v>0.10886708895696991</v>
      </c>
    </row>
    <row r="49" spans="1:8" ht="15" customHeight="1" x14ac:dyDescent="0.2">
      <c r="A49" s="97" t="s">
        <v>179</v>
      </c>
      <c r="B49" s="113">
        <v>1.16294163968063</v>
      </c>
      <c r="C49" s="114">
        <v>-0.24269727625276794</v>
      </c>
      <c r="D49" s="113">
        <v>1.1605146669181019</v>
      </c>
      <c r="E49" s="114">
        <v>0.79499529537045976</v>
      </c>
      <c r="F49" s="113">
        <v>1.1684646198718067</v>
      </c>
      <c r="G49" s="114">
        <v>5.8633318789043987</v>
      </c>
      <c r="H49" s="113">
        <v>1.215582070565981</v>
      </c>
    </row>
    <row r="50" spans="1:8" ht="15" customHeight="1" x14ac:dyDescent="0.25">
      <c r="A50" s="115" t="s">
        <v>188</v>
      </c>
      <c r="B50" s="116">
        <v>5.720832655560848</v>
      </c>
      <c r="C50" s="117">
        <v>-0.22767591785447916</v>
      </c>
      <c r="D50" s="116">
        <v>5.4931567377063679</v>
      </c>
      <c r="E50" s="117">
        <v>0.53390796363987203</v>
      </c>
      <c r="F50" s="116">
        <v>6.0270647013462408</v>
      </c>
      <c r="G50" s="117">
        <v>0.29790053471062983</v>
      </c>
      <c r="H50" s="116">
        <v>6.3165966878561166</v>
      </c>
    </row>
    <row r="51" spans="1:8" s="66" customFormat="1" ht="13.7" customHeight="1" x14ac:dyDescent="0.2">
      <c r="A51" s="569" t="s">
        <v>213</v>
      </c>
      <c r="B51" s="67"/>
      <c r="C51" s="67"/>
      <c r="D51" s="67"/>
      <c r="E51" s="67"/>
      <c r="F51" s="67"/>
      <c r="G51" s="67"/>
      <c r="H51" s="67"/>
    </row>
    <row r="52" spans="1:8" s="66" customFormat="1" ht="27.75" customHeight="1" x14ac:dyDescent="0.2">
      <c r="A52" s="1710" t="s">
        <v>197</v>
      </c>
      <c r="B52" s="1710"/>
      <c r="C52" s="1710"/>
      <c r="D52" s="1710"/>
      <c r="E52" s="1710"/>
      <c r="F52" s="1710"/>
      <c r="G52" s="1710"/>
      <c r="H52" s="1710"/>
    </row>
    <row r="53" spans="1:8" s="66" customFormat="1" ht="27" customHeight="1" x14ac:dyDescent="0.2">
      <c r="A53" s="1710" t="s">
        <v>2051</v>
      </c>
      <c r="B53" s="1710"/>
      <c r="C53" s="1710"/>
      <c r="D53" s="1710"/>
      <c r="E53" s="1710"/>
      <c r="F53" s="1710"/>
      <c r="G53" s="1710"/>
      <c r="H53" s="1710"/>
    </row>
    <row r="54" spans="1:8" s="66" customFormat="1" ht="13.7" customHeight="1" x14ac:dyDescent="0.2">
      <c r="A54" s="1710" t="s">
        <v>189</v>
      </c>
      <c r="B54" s="1710"/>
      <c r="C54" s="1710"/>
      <c r="D54" s="1710"/>
      <c r="E54" s="1710"/>
      <c r="F54" s="1710"/>
      <c r="G54" s="1710"/>
      <c r="H54" s="1710"/>
    </row>
    <row r="56" spans="1:8" x14ac:dyDescent="0.2">
      <c r="A56" s="155"/>
      <c r="B56" s="155"/>
      <c r="C56" s="155"/>
      <c r="D56" s="155"/>
    </row>
    <row r="57" spans="1:8" x14ac:dyDescent="0.2">
      <c r="A57" s="155"/>
      <c r="B57" s="155"/>
      <c r="C57" s="155"/>
      <c r="D57" s="155"/>
    </row>
  </sheetData>
  <mergeCells count="4">
    <mergeCell ref="G4:H4"/>
    <mergeCell ref="A52:H52"/>
    <mergeCell ref="A53:H53"/>
    <mergeCell ref="A54:H54"/>
  </mergeCells>
  <pageMargins left="0.7" right="0.7" top="0.75" bottom="0.75" header="0.3" footer="0.3"/>
  <pageSetup paperSize="9" scale="7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Z106"/>
  <sheetViews>
    <sheetView workbookViewId="0">
      <pane xSplit="1" ySplit="3" topLeftCell="B4" activePane="bottomRight" state="frozen"/>
      <selection activeCell="B6" sqref="B6"/>
      <selection pane="topRight" activeCell="B6" sqref="B6"/>
      <selection pane="bottomLeft" activeCell="B6" sqref="B6"/>
      <selection pane="bottomRight" activeCell="AC15" sqref="AC15"/>
    </sheetView>
  </sheetViews>
  <sheetFormatPr baseColWidth="10" defaultRowHeight="15" x14ac:dyDescent="0.25"/>
  <cols>
    <col min="1" max="1" width="54.140625" customWidth="1"/>
    <col min="2" max="11" width="9.85546875" customWidth="1"/>
    <col min="12" max="14" width="9.140625" customWidth="1"/>
    <col min="15" max="15" width="9.7109375" customWidth="1"/>
    <col min="16" max="26" width="8.5703125" customWidth="1"/>
  </cols>
  <sheetData>
    <row r="1" spans="1:26" ht="18.75" x14ac:dyDescent="0.25">
      <c r="A1" s="532" t="s">
        <v>526</v>
      </c>
      <c r="P1" s="532" t="s">
        <v>496</v>
      </c>
    </row>
    <row r="2" spans="1:26" ht="15.75" x14ac:dyDescent="0.25">
      <c r="A2" s="213"/>
      <c r="B2" s="532" t="s">
        <v>495</v>
      </c>
      <c r="P2" s="532"/>
    </row>
    <row r="3" spans="1:26" ht="27.75" x14ac:dyDescent="0.25">
      <c r="A3" s="214" t="s">
        <v>144</v>
      </c>
      <c r="B3" s="533" t="s">
        <v>497</v>
      </c>
      <c r="C3" s="533" t="s">
        <v>498</v>
      </c>
      <c r="D3" s="533" t="s">
        <v>499</v>
      </c>
      <c r="E3" s="1645" t="s">
        <v>2052</v>
      </c>
      <c r="F3" s="533" t="s">
        <v>500</v>
      </c>
      <c r="G3" s="1645" t="s">
        <v>2053</v>
      </c>
      <c r="H3" s="1645" t="s">
        <v>2054</v>
      </c>
      <c r="I3" s="533" t="s">
        <v>145</v>
      </c>
      <c r="J3" s="533" t="s">
        <v>146</v>
      </c>
      <c r="K3" s="533" t="s">
        <v>1993</v>
      </c>
      <c r="L3" s="533" t="s">
        <v>2007</v>
      </c>
      <c r="M3" s="1645" t="s">
        <v>2055</v>
      </c>
      <c r="N3" s="566"/>
      <c r="O3" s="204"/>
      <c r="P3" s="567">
        <v>2014</v>
      </c>
      <c r="Q3" s="567">
        <v>2015</v>
      </c>
      <c r="R3" s="567">
        <v>2016</v>
      </c>
      <c r="S3" s="567">
        <v>2017</v>
      </c>
      <c r="T3" s="567">
        <v>2018</v>
      </c>
      <c r="U3" s="567">
        <v>2019</v>
      </c>
      <c r="V3" s="567">
        <v>2020</v>
      </c>
      <c r="W3" s="567">
        <v>2021</v>
      </c>
      <c r="X3" s="567">
        <v>2022</v>
      </c>
      <c r="Y3" s="567">
        <v>2023</v>
      </c>
      <c r="Z3" s="567">
        <v>2024</v>
      </c>
    </row>
    <row r="4" spans="1:26" s="256" customFormat="1" x14ac:dyDescent="0.25">
      <c r="A4" s="570" t="s">
        <v>147</v>
      </c>
      <c r="B4" s="535">
        <v>2.4154918462961472E-2</v>
      </c>
      <c r="C4" s="535">
        <v>1.4749505760783155E-2</v>
      </c>
      <c r="D4" s="535">
        <v>2.8003194508620322E-2</v>
      </c>
      <c r="E4" s="571">
        <v>-9.0883267004072676E-3</v>
      </c>
      <c r="F4" s="535">
        <v>0.10321211718411871</v>
      </c>
      <c r="G4" s="571">
        <v>3.4951656279567533E-2</v>
      </c>
      <c r="H4" s="571">
        <v>2.019396337047441E-2</v>
      </c>
      <c r="I4" s="535">
        <v>-3.2291864337901655E-2</v>
      </c>
      <c r="J4" s="535">
        <v>3.4536028289698706E-2</v>
      </c>
      <c r="K4" s="535">
        <v>2.996135894631724E-2</v>
      </c>
      <c r="L4" s="535">
        <v>5.1626532803831005E-2</v>
      </c>
      <c r="M4" s="571">
        <v>1.140206622481843E-2</v>
      </c>
      <c r="N4" s="535"/>
      <c r="P4" s="536">
        <v>100</v>
      </c>
      <c r="Q4" s="536">
        <v>102.80031945086203</v>
      </c>
      <c r="R4" s="536">
        <v>101.86603656278636</v>
      </c>
      <c r="S4" s="536">
        <v>112.37984586558639</v>
      </c>
      <c r="T4" s="536">
        <v>116.30770761103115</v>
      </c>
      <c r="U4" s="536">
        <v>118.65642119823215</v>
      </c>
      <c r="V4" s="536">
        <v>114.82478414207792</v>
      </c>
      <c r="W4" s="536">
        <v>118.79037613556727</v>
      </c>
      <c r="X4" s="536">
        <v>122.34949723433304</v>
      </c>
      <c r="Y4" s="536">
        <v>128.66597756683356</v>
      </c>
      <c r="Z4" s="536">
        <v>130.1330355639316</v>
      </c>
    </row>
    <row r="5" spans="1:26" x14ac:dyDescent="0.25">
      <c r="A5" s="198" t="s">
        <v>35</v>
      </c>
      <c r="B5" s="537">
        <v>6.4088243773272824E-2</v>
      </c>
      <c r="C5" s="537">
        <v>2.022107292545039E-2</v>
      </c>
      <c r="D5" s="537">
        <v>1.9403032852007396E-2</v>
      </c>
      <c r="E5" s="538">
        <v>9.7046915191163485E-3</v>
      </c>
      <c r="F5" s="537">
        <v>0.37048163082794261</v>
      </c>
      <c r="G5" s="538">
        <v>0.18448604142518921</v>
      </c>
      <c r="H5" s="538">
        <v>3.9516933437471202E-2</v>
      </c>
      <c r="I5" s="535">
        <v>2.9310843596571878E-2</v>
      </c>
      <c r="J5" s="535">
        <v>8.3696208897501956E-2</v>
      </c>
      <c r="K5" s="535">
        <v>4.4326928144081901E-2</v>
      </c>
      <c r="L5" s="535">
        <v>0.15102023934927566</v>
      </c>
      <c r="M5" s="571">
        <v>1.4830079808866747E-2</v>
      </c>
      <c r="N5" s="537"/>
      <c r="P5" s="441">
        <v>100</v>
      </c>
      <c r="Q5" s="441">
        <v>101.94030328520074</v>
      </c>
      <c r="R5" s="441">
        <v>102.92960248194878</v>
      </c>
      <c r="S5" s="441">
        <v>141.06312946993302</v>
      </c>
      <c r="T5" s="441">
        <v>167.0873078168899</v>
      </c>
      <c r="U5" s="441">
        <v>173.69008583813621</v>
      </c>
      <c r="V5" s="441">
        <v>178.78108877841296</v>
      </c>
      <c r="W5" s="441">
        <v>193.74438813173387</v>
      </c>
      <c r="X5" s="441">
        <v>202.33248170276835</v>
      </c>
      <c r="Y5" s="441">
        <v>232.88878151765337</v>
      </c>
      <c r="Z5" s="441">
        <v>236.34254073414991</v>
      </c>
    </row>
    <row r="6" spans="1:26" x14ac:dyDescent="0.25">
      <c r="A6" s="198" t="s">
        <v>37</v>
      </c>
      <c r="B6" s="537">
        <v>3.169977373608468E-2</v>
      </c>
      <c r="C6" s="537">
        <v>3.9699536693563076E-2</v>
      </c>
      <c r="D6" s="537">
        <v>2.7202018541919282E-2</v>
      </c>
      <c r="E6" s="538">
        <v>1.3587265730765408E-2</v>
      </c>
      <c r="F6" s="537">
        <v>3.4698307672895723E-2</v>
      </c>
      <c r="G6" s="538">
        <v>3.5460819161370116E-2</v>
      </c>
      <c r="H6" s="538">
        <v>2.3424180359197688E-2</v>
      </c>
      <c r="I6" s="535">
        <v>1.8687767355191065E-2</v>
      </c>
      <c r="J6" s="535">
        <v>3.743961766292081E-2</v>
      </c>
      <c r="K6" s="535">
        <v>3.5438112626112295E-2</v>
      </c>
      <c r="L6" s="535">
        <v>4.8315977810665434E-2</v>
      </c>
      <c r="M6" s="571">
        <v>3.6147227102754975E-2</v>
      </c>
      <c r="N6" s="537"/>
      <c r="P6" s="441">
        <v>100</v>
      </c>
      <c r="Q6" s="441">
        <v>102.72020185419193</v>
      </c>
      <c r="R6" s="441">
        <v>104.1158885327027</v>
      </c>
      <c r="S6" s="441">
        <v>107.72853366664734</v>
      </c>
      <c r="T6" s="441">
        <v>111.54867571751988</v>
      </c>
      <c r="U6" s="441">
        <v>114.16161201635673</v>
      </c>
      <c r="V6" s="441">
        <v>116.29503766261199</v>
      </c>
      <c r="W6" s="441">
        <v>120.64907940879516</v>
      </c>
      <c r="X6" s="441">
        <v>124.9246550731208</v>
      </c>
      <c r="Y6" s="441">
        <v>130.96051193563875</v>
      </c>
      <c r="Z6" s="441">
        <v>135.69437130206933</v>
      </c>
    </row>
    <row r="7" spans="1:26" x14ac:dyDescent="0.25">
      <c r="A7" s="198" t="s">
        <v>148</v>
      </c>
      <c r="B7" s="537">
        <v>2.1860300740071725E-2</v>
      </c>
      <c r="C7" s="537">
        <v>1.1345810668139222E-2</v>
      </c>
      <c r="D7" s="537">
        <v>2.0304560002474492E-2</v>
      </c>
      <c r="E7" s="538">
        <v>-3.7983451992653294E-2</v>
      </c>
      <c r="F7" s="537">
        <v>-2.3769944211013083E-2</v>
      </c>
      <c r="G7" s="538">
        <v>-3.8064685143791577E-3</v>
      </c>
      <c r="H7" s="538">
        <v>-2.3095925876474022E-2</v>
      </c>
      <c r="I7" s="535">
        <v>-3.7709865874088533E-2</v>
      </c>
      <c r="J7" s="535">
        <v>-7.4952240814140092E-3</v>
      </c>
      <c r="K7" s="535">
        <v>7.3642193353595786E-4</v>
      </c>
      <c r="L7" s="535">
        <v>0.52933351388696348</v>
      </c>
      <c r="M7" s="571">
        <v>0.27170214665174863</v>
      </c>
      <c r="N7" s="537"/>
      <c r="P7" s="441">
        <v>100</v>
      </c>
      <c r="Q7" s="441">
        <v>102.03045600024745</v>
      </c>
      <c r="R7" s="441">
        <v>98.154987072973526</v>
      </c>
      <c r="S7" s="441">
        <v>95.821848506216242</v>
      </c>
      <c r="T7" s="441">
        <v>95.45710565688772</v>
      </c>
      <c r="U7" s="441">
        <v>93.252435420253491</v>
      </c>
      <c r="V7" s="441">
        <v>89.735898588123632</v>
      </c>
      <c r="W7" s="441">
        <v>89.063307920058605</v>
      </c>
      <c r="X7" s="441">
        <v>89.128896093484201</v>
      </c>
      <c r="Y7" s="441">
        <v>136.30780785151424</v>
      </c>
      <c r="Z7" s="441">
        <v>173.34293185016475</v>
      </c>
    </row>
    <row r="8" spans="1:26" x14ac:dyDescent="0.25">
      <c r="A8" s="198" t="s">
        <v>39</v>
      </c>
      <c r="B8" s="537">
        <v>1.3974918450452511E-2</v>
      </c>
      <c r="C8" s="537">
        <v>1.5960895641700112E-3</v>
      </c>
      <c r="D8" s="537">
        <v>3.8915842318214322E-2</v>
      </c>
      <c r="E8" s="538">
        <v>-1.8099233068151643E-2</v>
      </c>
      <c r="F8" s="537">
        <v>8.6233108982302742E-2</v>
      </c>
      <c r="G8" s="538">
        <v>1.7621030330865484E-3</v>
      </c>
      <c r="H8" s="538">
        <v>1.8879491223317446E-2</v>
      </c>
      <c r="I8" s="535">
        <v>-7.4845604009911582E-2</v>
      </c>
      <c r="J8" s="535">
        <v>3.5227103676591653E-3</v>
      </c>
      <c r="K8" s="535">
        <v>4.1795918004238874E-2</v>
      </c>
      <c r="L8" s="535">
        <v>1.503855504792373E-3</v>
      </c>
      <c r="M8" s="571">
        <v>-8.441344321362676E-3</v>
      </c>
      <c r="N8" s="537"/>
      <c r="P8" s="441">
        <v>100</v>
      </c>
      <c r="Q8" s="441">
        <v>103.89158423182143</v>
      </c>
      <c r="R8" s="441">
        <v>102.01122623499018</v>
      </c>
      <c r="S8" s="441">
        <v>110.80797142433042</v>
      </c>
      <c r="T8" s="441">
        <v>111.0032264868674</v>
      </c>
      <c r="U8" s="441">
        <v>113.09891092708614</v>
      </c>
      <c r="V8" s="441">
        <v>104.63395462588518</v>
      </c>
      <c r="W8" s="441">
        <v>105.00254974265496</v>
      </c>
      <c r="X8" s="441">
        <v>109.39122770193498</v>
      </c>
      <c r="Y8" s="441">
        <v>109.55573630189053</v>
      </c>
      <c r="Z8" s="441">
        <v>108.63093860938586</v>
      </c>
    </row>
    <row r="9" spans="1:26" x14ac:dyDescent="0.25">
      <c r="A9" s="198" t="s">
        <v>149</v>
      </c>
      <c r="B9" s="537">
        <v>0.11715631749339694</v>
      </c>
      <c r="C9" s="537">
        <v>0.28537413214225493</v>
      </c>
      <c r="D9" s="537">
        <v>-0.28980696845007847</v>
      </c>
      <c r="E9" s="538">
        <v>6.1256115745472295E-2</v>
      </c>
      <c r="F9" s="537">
        <v>-9.883070483048384E-2</v>
      </c>
      <c r="G9" s="538">
        <v>0.11680149250209482</v>
      </c>
      <c r="H9" s="538">
        <v>-0.12497874820546662</v>
      </c>
      <c r="I9" s="535">
        <v>0.68516352023144544</v>
      </c>
      <c r="J9" s="535">
        <v>0.62462402968775455</v>
      </c>
      <c r="K9" s="535">
        <v>-0.32704431761161412</v>
      </c>
      <c r="L9" s="535">
        <v>3.3613479029317883E-2</v>
      </c>
      <c r="M9" s="571">
        <v>-0.17910550874752729</v>
      </c>
      <c r="N9" s="537"/>
      <c r="P9" s="441">
        <v>100</v>
      </c>
      <c r="Q9" s="441">
        <v>71.019303154992159</v>
      </c>
      <c r="R9" s="441">
        <v>75.369669809217143</v>
      </c>
      <c r="S9" s="441">
        <v>67.92083221913137</v>
      </c>
      <c r="T9" s="441">
        <v>75.854086794310277</v>
      </c>
      <c r="U9" s="441">
        <v>66.373937980488563</v>
      </c>
      <c r="V9" s="441">
        <v>111.85093897882375</v>
      </c>
      <c r="W9" s="441">
        <v>181.71572320813578</v>
      </c>
      <c r="X9" s="441">
        <v>122.28662851223007</v>
      </c>
      <c r="Y9" s="441">
        <v>126.39710753529189</v>
      </c>
      <c r="Z9" s="441">
        <v>103.75868928596752</v>
      </c>
    </row>
    <row r="10" spans="1:26" s="256" customFormat="1" x14ac:dyDescent="0.25">
      <c r="A10" s="572" t="s">
        <v>150</v>
      </c>
      <c r="B10" s="535">
        <v>1.620553587191309E-2</v>
      </c>
      <c r="C10" s="535">
        <v>-1.2047183456578847E-2</v>
      </c>
      <c r="D10" s="535">
        <v>1.5356070538769195E-2</v>
      </c>
      <c r="E10" s="571">
        <v>-2.3406996798714941E-3</v>
      </c>
      <c r="F10" s="535">
        <v>0.10547790376702482</v>
      </c>
      <c r="G10" s="571">
        <v>4.1777328993674256E-2</v>
      </c>
      <c r="H10" s="571">
        <v>4.1107135479157453E-2</v>
      </c>
      <c r="I10" s="535">
        <v>-7.3070361711055298E-2</v>
      </c>
      <c r="J10" s="535">
        <v>5.4231675682156366E-2</v>
      </c>
      <c r="K10" s="535">
        <v>4.0386726166008913E-2</v>
      </c>
      <c r="L10" s="535">
        <v>2.8932907122231954E-2</v>
      </c>
      <c r="M10" s="571">
        <v>1.1343924417756002E-2</v>
      </c>
      <c r="N10" s="535"/>
      <c r="P10" s="536">
        <v>100</v>
      </c>
      <c r="Q10" s="536">
        <v>101.53560705387692</v>
      </c>
      <c r="R10" s="536">
        <v>101.29794269095035</v>
      </c>
      <c r="S10" s="536">
        <v>111.98263734190401</v>
      </c>
      <c r="T10" s="536">
        <v>116.66097282371605</v>
      </c>
      <c r="U10" s="536">
        <v>121.45657123871085</v>
      </c>
      <c r="V10" s="536">
        <v>112.58169564611369</v>
      </c>
      <c r="W10" s="536">
        <v>118.68718965214096</v>
      </c>
      <c r="X10" s="536">
        <v>123.48057668003514</v>
      </c>
      <c r="Y10" s="536">
        <v>127.05322873651824</v>
      </c>
      <c r="Z10" s="536">
        <v>128.49451096033715</v>
      </c>
    </row>
    <row r="11" spans="1:26" x14ac:dyDescent="0.25">
      <c r="A11" s="184" t="s">
        <v>60</v>
      </c>
      <c r="B11" s="537">
        <v>2.2763620996261835E-2</v>
      </c>
      <c r="C11" s="537">
        <v>8.5032998252766889E-2</v>
      </c>
      <c r="D11" s="537">
        <v>9.8159493842227885E-2</v>
      </c>
      <c r="E11" s="538">
        <v>2.6748065082065509E-2</v>
      </c>
      <c r="F11" s="537">
        <v>0.1360002681583361</v>
      </c>
      <c r="G11" s="538">
        <v>0.2816496660756449</v>
      </c>
      <c r="H11" s="538">
        <v>2.9763655700855818E-2</v>
      </c>
      <c r="I11" s="535">
        <v>-9.7846845721203501E-2</v>
      </c>
      <c r="J11" s="535">
        <v>2.6945757496952494E-2</v>
      </c>
      <c r="K11" s="535">
        <v>5.5039827101315941E-2</v>
      </c>
      <c r="L11" s="535">
        <v>2.4290819203213188E-2</v>
      </c>
      <c r="M11" s="571">
        <v>3.9081588166575587E-2</v>
      </c>
      <c r="N11" s="537"/>
      <c r="P11" s="441">
        <v>100</v>
      </c>
      <c r="Q11" s="441">
        <v>109.81594938422279</v>
      </c>
      <c r="R11" s="441">
        <v>112.75331354540079</v>
      </c>
      <c r="S11" s="441">
        <v>128.08779442331624</v>
      </c>
      <c r="T11" s="441">
        <v>164.1636789510091</v>
      </c>
      <c r="U11" s="441">
        <v>169.04979016989276</v>
      </c>
      <c r="V11" s="441">
        <v>152.50880143193743</v>
      </c>
      <c r="W11" s="441">
        <v>156.6182666114733</v>
      </c>
      <c r="X11" s="441">
        <v>165.23850892667659</v>
      </c>
      <c r="Y11" s="441">
        <v>169.25228767242302</v>
      </c>
      <c r="Z11" s="441">
        <v>175.86693587548743</v>
      </c>
    </row>
    <row r="12" spans="1:26" x14ac:dyDescent="0.25">
      <c r="A12" s="539" t="s">
        <v>151</v>
      </c>
      <c r="B12" s="537">
        <v>6.2668161126137045E-2</v>
      </c>
      <c r="C12" s="537">
        <v>-2.3608502950207E-2</v>
      </c>
      <c r="D12" s="537">
        <v>3.6653179638244771E-2</v>
      </c>
      <c r="E12" s="538">
        <v>1.0416021163525802E-2</v>
      </c>
      <c r="F12" s="537">
        <v>0.41153682413297532</v>
      </c>
      <c r="G12" s="538">
        <v>0.10377955032079633</v>
      </c>
      <c r="H12" s="538">
        <v>7.135168486417065E-2</v>
      </c>
      <c r="I12" s="535">
        <v>2.6135941963117526E-2</v>
      </c>
      <c r="J12" s="535">
        <v>-1.1463673504999981</v>
      </c>
      <c r="K12" s="535">
        <v>-7.6460036416685973E-2</v>
      </c>
      <c r="L12" s="535">
        <v>-5.8432184980894419E-3</v>
      </c>
      <c r="M12" s="571">
        <v>-1.5835464833848234E-2</v>
      </c>
      <c r="N12" s="537"/>
      <c r="P12" s="441">
        <v>100</v>
      </c>
      <c r="Q12" s="441">
        <v>103.66531796382448</v>
      </c>
      <c r="R12" s="441">
        <v>104.74509810965931</v>
      </c>
      <c r="S12" s="441">
        <v>147.85156312920543</v>
      </c>
      <c r="T12" s="441">
        <v>163.19553186498121</v>
      </c>
      <c r="U12" s="441">
        <v>174.83980802585205</v>
      </c>
      <c r="V12" s="441">
        <v>179.40941110125834</v>
      </c>
      <c r="W12" s="441">
        <v>-26.259680157656121</v>
      </c>
      <c r="X12" s="441">
        <v>-24.251864056511206</v>
      </c>
      <c r="Y12" s="441">
        <v>-24.11015511584305</v>
      </c>
      <c r="Z12" s="441">
        <v>-23.72835960236749</v>
      </c>
    </row>
    <row r="13" spans="1:26" x14ac:dyDescent="0.25">
      <c r="A13" s="539" t="s">
        <v>152</v>
      </c>
      <c r="B13" s="537">
        <v>-6.2244575035674821E-5</v>
      </c>
      <c r="C13" s="537">
        <v>0.15107578722057502</v>
      </c>
      <c r="D13" s="537">
        <v>0.12987483734982219</v>
      </c>
      <c r="E13" s="538">
        <v>3.4602925563976594E-2</v>
      </c>
      <c r="F13" s="537">
        <v>9.8159267349335888E-3</v>
      </c>
      <c r="G13" s="538">
        <v>0.39732923437684731</v>
      </c>
      <c r="H13" s="538">
        <v>8.7187443767686723E-3</v>
      </c>
      <c r="I13" s="535">
        <v>-0.16418033208828497</v>
      </c>
      <c r="J13" s="535">
        <v>0.79763209864174422</v>
      </c>
      <c r="K13" s="535">
        <v>4.800695954662193E-2</v>
      </c>
      <c r="L13" s="535">
        <v>2.2870598006177856E-2</v>
      </c>
      <c r="M13" s="571">
        <v>3.641343025830146E-2</v>
      </c>
      <c r="N13" s="537"/>
      <c r="P13" s="441">
        <v>100</v>
      </c>
      <c r="Q13" s="441">
        <v>112.98748373498222</v>
      </c>
      <c r="R13" s="441">
        <v>116.89718122432483</v>
      </c>
      <c r="S13" s="441">
        <v>118.04463539074305</v>
      </c>
      <c r="T13" s="441">
        <v>164.9472199928411</v>
      </c>
      <c r="U13" s="441">
        <v>166.38535263961731</v>
      </c>
      <c r="V13" s="441">
        <v>139.06815018861855</v>
      </c>
      <c r="W13" s="441">
        <v>249.99337067779163</v>
      </c>
      <c r="X13" s="441">
        <v>261.99479231084405</v>
      </c>
      <c r="Y13" s="441">
        <v>267.98676988549744</v>
      </c>
      <c r="Z13" s="441">
        <v>277.74508744087046</v>
      </c>
    </row>
    <row r="14" spans="1:26" x14ac:dyDescent="0.25">
      <c r="A14" s="573" t="s">
        <v>214</v>
      </c>
      <c r="B14" s="537"/>
      <c r="C14" s="537"/>
      <c r="D14" s="537"/>
      <c r="F14" s="537"/>
      <c r="I14" s="535">
        <v>-6.2038889778482487E-2</v>
      </c>
      <c r="J14" s="535">
        <v>2.6384202131300944</v>
      </c>
      <c r="K14" s="535">
        <v>8.3192570487414796E-2</v>
      </c>
      <c r="L14" s="535">
        <v>2.9854230370526924E-2</v>
      </c>
      <c r="M14" s="571">
        <v>3.3813795394939117E-3</v>
      </c>
      <c r="N14" s="537"/>
      <c r="P14" s="441"/>
      <c r="Q14" s="441"/>
      <c r="R14" s="441"/>
      <c r="S14" s="441"/>
      <c r="T14" s="441"/>
      <c r="U14" s="441"/>
      <c r="V14" s="441"/>
      <c r="W14" s="441"/>
      <c r="X14" s="441"/>
      <c r="Y14" s="441"/>
      <c r="Z14" s="441"/>
    </row>
    <row r="15" spans="1:26" x14ac:dyDescent="0.25">
      <c r="A15" s="574" t="s">
        <v>522</v>
      </c>
      <c r="B15" s="537">
        <v>-3.5542920563517932E-2</v>
      </c>
      <c r="C15" s="537">
        <v>1.7239756386097538E-2</v>
      </c>
      <c r="D15" s="537">
        <v>4.5889420387850155E-3</v>
      </c>
      <c r="E15" s="538">
        <v>4.7836550852283333E-2</v>
      </c>
      <c r="F15" s="537">
        <v>1.9124638621800694E-2</v>
      </c>
      <c r="G15" s="538">
        <v>4.3755225070166937E-2</v>
      </c>
      <c r="H15" s="538">
        <v>-1.1781945056548726E-2</v>
      </c>
      <c r="I15" s="535">
        <v>-9.0205054635860149E-2</v>
      </c>
      <c r="J15" s="535">
        <v>3.4520029334879743E-2</v>
      </c>
      <c r="K15" s="535">
        <v>-0.12608208401626619</v>
      </c>
      <c r="L15" s="535">
        <v>7.5892046740633212E-2</v>
      </c>
      <c r="M15" s="571">
        <v>0.16172406537811956</v>
      </c>
      <c r="N15" s="537"/>
      <c r="P15" s="441">
        <v>100</v>
      </c>
      <c r="Q15" s="441">
        <v>100.4588942038785</v>
      </c>
      <c r="R15" s="441">
        <v>105.26450120502649</v>
      </c>
      <c r="S15" s="441">
        <v>107.27764675027673</v>
      </c>
      <c r="T15" s="441">
        <v>111.97160432883295</v>
      </c>
      <c r="U15" s="441">
        <v>110.65236103873703</v>
      </c>
      <c r="V15" s="441">
        <v>100.67095876565084</v>
      </c>
      <c r="W15" s="441">
        <v>104.14612321541158</v>
      </c>
      <c r="X15" s="441">
        <v>91.015162958197649</v>
      </c>
      <c r="Y15" s="441">
        <v>97.922489959527539</v>
      </c>
      <c r="Z15" s="441">
        <v>113.75891312773042</v>
      </c>
    </row>
    <row r="16" spans="1:26" x14ac:dyDescent="0.25">
      <c r="A16" s="574" t="s">
        <v>523</v>
      </c>
      <c r="B16" s="537">
        <v>6.919139656372586E-3</v>
      </c>
      <c r="C16" s="537">
        <v>1.5831046556227024E-2</v>
      </c>
      <c r="D16" s="537">
        <v>0.23353490910632257</v>
      </c>
      <c r="E16" s="538">
        <v>9.6126961827494029E-3</v>
      </c>
      <c r="F16" s="537">
        <v>-1.0757167093012665E-2</v>
      </c>
      <c r="G16" s="538">
        <v>4.8671955089500951E-3</v>
      </c>
      <c r="H16" s="538">
        <v>4.1030708824085771E-4</v>
      </c>
      <c r="I16" s="535">
        <v>-7.7629009232239143E-2</v>
      </c>
      <c r="J16" s="535">
        <v>2.16884015881329E-2</v>
      </c>
      <c r="K16" s="535">
        <v>3.6854455607238545E-2</v>
      </c>
      <c r="L16" s="535">
        <v>2.2166374862464311E-2</v>
      </c>
      <c r="M16" s="571">
        <v>0.13057169740329777</v>
      </c>
      <c r="N16" s="537"/>
      <c r="P16" s="441">
        <v>100</v>
      </c>
      <c r="Q16" s="441">
        <v>123.35349091063226</v>
      </c>
      <c r="R16" s="441">
        <v>124.5392505418377</v>
      </c>
      <c r="S16" s="441">
        <v>123.19956101412059</v>
      </c>
      <c r="T16" s="441">
        <v>123.79919736419315</v>
      </c>
      <c r="U16" s="441">
        <v>123.8499930523902</v>
      </c>
      <c r="V16" s="441">
        <v>114.23564079831345</v>
      </c>
      <c r="W16" s="441">
        <v>116.71322925162498</v>
      </c>
      <c r="X16" s="441">
        <v>121.01463177785645</v>
      </c>
      <c r="Y16" s="441">
        <v>123.6970874696875</v>
      </c>
      <c r="Z16" s="441">
        <v>139.84842614444881</v>
      </c>
    </row>
    <row r="17" spans="1:26" x14ac:dyDescent="0.25">
      <c r="A17" s="198" t="s">
        <v>153</v>
      </c>
      <c r="B17" s="537">
        <v>6.1581341167338266E-4</v>
      </c>
      <c r="C17" s="537">
        <v>-0.14906941973962606</v>
      </c>
      <c r="D17" s="537">
        <v>-0.17115564547329176</v>
      </c>
      <c r="E17" s="538">
        <v>-7.0323187347335003E-2</v>
      </c>
      <c r="F17" s="537">
        <v>-7.7369840319315153E-2</v>
      </c>
      <c r="G17" s="538">
        <v>-0.71281686481300965</v>
      </c>
      <c r="H17" s="538">
        <v>-3.5758868916664577E-2</v>
      </c>
      <c r="I17" s="535">
        <v>3.9820085775486458E-2</v>
      </c>
      <c r="J17" s="535">
        <v>0.14221564213857807</v>
      </c>
      <c r="K17" s="535">
        <v>2.4242984045529159E-2</v>
      </c>
      <c r="L17" s="535">
        <v>4.3062323162730287E-2</v>
      </c>
      <c r="M17" s="571">
        <v>-0.22634186299941239</v>
      </c>
      <c r="N17" s="537"/>
      <c r="P17" s="441">
        <v>100</v>
      </c>
      <c r="Q17" s="441">
        <v>82.884435452670829</v>
      </c>
      <c r="R17" s="441">
        <v>77.055737770154565</v>
      </c>
      <c r="S17" s="441">
        <v>71.093947643190688</v>
      </c>
      <c r="T17" s="441">
        <v>20.416982776991244</v>
      </c>
      <c r="U17" s="441">
        <v>19.686894566195015</v>
      </c>
      <c r="V17" s="441">
        <v>20.470828396473859</v>
      </c>
      <c r="W17" s="441">
        <v>23.382100401987028</v>
      </c>
      <c r="X17" s="441">
        <v>23.94895228898336</v>
      </c>
      <c r="Y17" s="441">
        <v>24.980249811860372</v>
      </c>
      <c r="Z17" s="441">
        <v>19.326173531253175</v>
      </c>
    </row>
    <row r="18" spans="1:26" x14ac:dyDescent="0.25">
      <c r="A18" s="539" t="s">
        <v>154</v>
      </c>
      <c r="B18" s="537">
        <v>1.8806428450048873E-3</v>
      </c>
      <c r="C18" s="537">
        <v>-3.374683077224494E-2</v>
      </c>
      <c r="D18" s="537">
        <v>-8.5334095871439031E-2</v>
      </c>
      <c r="E18" s="538">
        <v>-9.1777172270834928E-2</v>
      </c>
      <c r="F18" s="537">
        <v>-9.9916501472679387E-2</v>
      </c>
      <c r="G18" s="538">
        <v>-0.95208972417109561</v>
      </c>
      <c r="H18" s="538">
        <v>-3.6536318389012168E-3</v>
      </c>
      <c r="I18" s="535">
        <v>-1.4231351867055597E-3</v>
      </c>
      <c r="J18" s="535">
        <v>3.8070288333653668E-3</v>
      </c>
      <c r="K18" s="535">
        <v>-2.3891671163465134E-3</v>
      </c>
      <c r="L18" s="535">
        <v>5.9228456509741179E-5</v>
      </c>
      <c r="M18" s="571">
        <v>4.9894882964651721E-4</v>
      </c>
      <c r="N18" s="537"/>
      <c r="P18" s="441">
        <v>100</v>
      </c>
      <c r="Q18" s="441">
        <v>91.466590412856092</v>
      </c>
      <c r="R18" s="441">
        <v>83.072045387509505</v>
      </c>
      <c r="S18" s="441">
        <v>74.771777242209922</v>
      </c>
      <c r="T18" s="441">
        <v>3.5823364718916735</v>
      </c>
      <c r="U18" s="441">
        <v>3.5692479333003129</v>
      </c>
      <c r="V18" s="441">
        <v>3.5641684109763569</v>
      </c>
      <c r="W18" s="441">
        <v>3.5777373028839139</v>
      </c>
      <c r="X18" s="441">
        <v>3.5691894905689372</v>
      </c>
      <c r="Y18" s="441">
        <v>3.5694008881534542</v>
      </c>
      <c r="Z18" s="441">
        <v>3.5711818365491377</v>
      </c>
    </row>
    <row r="19" spans="1:26" x14ac:dyDescent="0.25">
      <c r="A19" s="539" t="s">
        <v>155</v>
      </c>
      <c r="B19" s="537">
        <v>8.0917556645674349E-3</v>
      </c>
      <c r="C19" s="537">
        <v>-0.39224481985973825</v>
      </c>
      <c r="D19" s="537">
        <v>-0.48165710570697717</v>
      </c>
      <c r="E19" s="538">
        <v>-1.3547252488299244E-2</v>
      </c>
      <c r="F19" s="537">
        <v>1.5144874071691294E-2</v>
      </c>
      <c r="G19" s="538">
        <v>-8.8376446890159333E-4</v>
      </c>
      <c r="H19" s="538">
        <v>-2.6635818933289479E-2</v>
      </c>
      <c r="I19" s="535">
        <v>0.14752702636002391</v>
      </c>
      <c r="J19" s="535">
        <v>2.3103450978894768E-2</v>
      </c>
      <c r="K19" s="535">
        <v>7.993763434581691E-3</v>
      </c>
      <c r="L19" s="535">
        <v>5.5224904817852138E-3</v>
      </c>
      <c r="M19" s="571">
        <v>-7.2098876579191895E-3</v>
      </c>
      <c r="N19" s="537"/>
      <c r="P19" s="441">
        <v>100</v>
      </c>
      <c r="Q19" s="441">
        <v>51.834289429302281</v>
      </c>
      <c r="R19" s="441">
        <v>51.13207722285194</v>
      </c>
      <c r="S19" s="441">
        <v>51.906466093416029</v>
      </c>
      <c r="T19" s="441">
        <v>51.860593002976422</v>
      </c>
      <c r="U19" s="441">
        <v>50.479243637976126</v>
      </c>
      <c r="V19" s="441">
        <v>57.926296344789897</v>
      </c>
      <c r="W19" s="441">
        <v>59.264593692780679</v>
      </c>
      <c r="X19" s="441">
        <v>59.738340834807367</v>
      </c>
      <c r="Y19" s="441">
        <v>60.068245253465228</v>
      </c>
      <c r="Z19" s="441">
        <v>59.635159953379407</v>
      </c>
    </row>
    <row r="20" spans="1:26" x14ac:dyDescent="0.25">
      <c r="A20" s="539" t="s">
        <v>156</v>
      </c>
      <c r="B20" s="537">
        <v>-3.3517719945395652E-2</v>
      </c>
      <c r="C20" s="537">
        <v>-1.4358793360979449E-2</v>
      </c>
      <c r="D20" s="537">
        <v>-2.158596479229935E-2</v>
      </c>
      <c r="E20" s="538">
        <v>-6.2789758444213861E-3</v>
      </c>
      <c r="F20" s="537">
        <v>-6.0400330269340663E-2</v>
      </c>
      <c r="G20" s="538">
        <v>-8.5286033231999125E-2</v>
      </c>
      <c r="H20" s="538">
        <v>-5.8454458940193743E-2</v>
      </c>
      <c r="I20" s="535">
        <v>-8.0472665924557707E-2</v>
      </c>
      <c r="J20" s="535">
        <v>0.40120918088676238</v>
      </c>
      <c r="K20" s="535">
        <v>5.2619405095510885E-2</v>
      </c>
      <c r="L20" s="535">
        <v>9.9499968319544774E-2</v>
      </c>
      <c r="M20" s="571">
        <v>-0.48234103483457402</v>
      </c>
      <c r="N20" s="537"/>
      <c r="P20" s="441">
        <v>100</v>
      </c>
      <c r="Q20" s="441">
        <v>97.841403520770058</v>
      </c>
      <c r="R20" s="441">
        <v>97.227059711478859</v>
      </c>
      <c r="S20" s="441">
        <v>91.354513193788634</v>
      </c>
      <c r="T20" s="441">
        <v>83.563249145650076</v>
      </c>
      <c r="U20" s="441">
        <v>78.678604629556489</v>
      </c>
      <c r="V20" s="441">
        <v>72.34712756379183</v>
      </c>
      <c r="W20" s="441">
        <v>101.37345935317086</v>
      </c>
      <c r="X20" s="441">
        <v>106.70767047680866</v>
      </c>
      <c r="Y20" s="441">
        <v>117.32508030870355</v>
      </c>
      <c r="Z20" s="441">
        <v>60.734379660553977</v>
      </c>
    </row>
    <row r="21" spans="1:26" x14ac:dyDescent="0.25">
      <c r="A21" s="199" t="s">
        <v>157</v>
      </c>
      <c r="B21" s="537">
        <v>0.13431116860075099</v>
      </c>
      <c r="C21" s="537">
        <v>4.6973308559212557E-2</v>
      </c>
      <c r="D21" s="537">
        <v>0.46908103176680838</v>
      </c>
      <c r="E21" s="538">
        <v>3.0586268913019854E-2</v>
      </c>
      <c r="F21" s="537">
        <v>0.65352917881428541</v>
      </c>
      <c r="G21" s="538">
        <v>-5.5317277741091186E-2</v>
      </c>
      <c r="H21" s="538">
        <v>0.26001850227900092</v>
      </c>
      <c r="I21" s="535">
        <v>0.10700222240423973</v>
      </c>
      <c r="J21" s="535">
        <v>0.14129330492612513</v>
      </c>
      <c r="K21" s="535">
        <v>3.678806913957855E-2</v>
      </c>
      <c r="L21" s="535">
        <v>-2.2522218790372861E-2</v>
      </c>
      <c r="M21" s="571">
        <v>-0.12741272802622983</v>
      </c>
      <c r="N21" s="537"/>
      <c r="P21" s="441">
        <v>100</v>
      </c>
      <c r="Q21" s="441">
        <v>146.90810317668084</v>
      </c>
      <c r="R21" s="441">
        <v>151.40147392594446</v>
      </c>
      <c r="S21" s="441">
        <v>250.3467548520394</v>
      </c>
      <c r="T21" s="441">
        <v>236.49825388230826</v>
      </c>
      <c r="U21" s="441">
        <v>297.99217564838494</v>
      </c>
      <c r="V21" s="441">
        <v>329.8780007018367</v>
      </c>
      <c r="W21" s="441">
        <v>376.48755364342185</v>
      </c>
      <c r="X21" s="441">
        <v>390.33780379704683</v>
      </c>
      <c r="Y21" s="441">
        <v>381.54653037777609</v>
      </c>
      <c r="Z21" s="441">
        <v>332.93264607340086</v>
      </c>
    </row>
    <row r="22" spans="1:26" x14ac:dyDescent="0.25">
      <c r="A22" s="184" t="s">
        <v>94</v>
      </c>
      <c r="B22" s="537">
        <v>0.59460634705181925</v>
      </c>
      <c r="C22" s="537">
        <v>0.45483422615458635</v>
      </c>
      <c r="D22" s="537">
        <v>0.15317506753540155</v>
      </c>
      <c r="E22" s="538">
        <v>-6.4633352954411416E-2</v>
      </c>
      <c r="F22" s="537">
        <v>1.5380025534502226</v>
      </c>
      <c r="G22" s="538">
        <v>0.62079994682415562</v>
      </c>
      <c r="H22" s="538">
        <v>0.24743427269960883</v>
      </c>
      <c r="I22" s="535">
        <v>-0.13348116448520475</v>
      </c>
      <c r="J22" s="535">
        <v>0.14565415406350568</v>
      </c>
      <c r="K22" s="535">
        <v>0.13744835836576375</v>
      </c>
      <c r="L22" s="535">
        <v>0.69242045523380136</v>
      </c>
      <c r="M22" s="571">
        <v>6.4713029706040315E-2</v>
      </c>
      <c r="N22" s="537"/>
      <c r="P22" s="441">
        <v>100</v>
      </c>
      <c r="Q22" s="441">
        <v>115.31750675354016</v>
      </c>
      <c r="R22" s="441">
        <v>107.86414963771587</v>
      </c>
      <c r="S22" s="441">
        <v>273.75948720625979</v>
      </c>
      <c r="T22" s="441">
        <v>443.70936230651398</v>
      </c>
      <c r="U22" s="441">
        <v>553.49826565883347</v>
      </c>
      <c r="V22" s="441">
        <v>479.61667261815114</v>
      </c>
      <c r="W22" s="441">
        <v>549.4748333431013</v>
      </c>
      <c r="X22" s="441">
        <v>624.99924714941221</v>
      </c>
      <c r="Y22" s="441">
        <v>1057.7615103813914</v>
      </c>
      <c r="Z22" s="441">
        <v>1126.2124624246085</v>
      </c>
    </row>
    <row r="23" spans="1:26" x14ac:dyDescent="0.25">
      <c r="A23" s="198" t="s">
        <v>158</v>
      </c>
      <c r="B23" s="537">
        <v>-1.8507175590179337E-2</v>
      </c>
      <c r="C23" s="537">
        <v>3.8274501570761288E-2</v>
      </c>
      <c r="D23" s="537">
        <v>0.15371885833381116</v>
      </c>
      <c r="E23" s="538">
        <v>-5.6483667273634075E-2</v>
      </c>
      <c r="F23" s="537">
        <v>0.15858799963149028</v>
      </c>
      <c r="G23" s="538">
        <v>8.8030761647113431E-2</v>
      </c>
      <c r="H23" s="538">
        <v>0.1037594110669029</v>
      </c>
      <c r="I23" s="535">
        <v>-1.1405301420396752E-2</v>
      </c>
      <c r="J23" s="535">
        <v>0.58908964970310684</v>
      </c>
      <c r="K23" s="535">
        <v>-0.43490008359074972</v>
      </c>
      <c r="L23" s="535">
        <v>0.29397648331236303</v>
      </c>
      <c r="M23" s="571">
        <v>0.42966064680079974</v>
      </c>
      <c r="N23" s="537"/>
      <c r="P23" s="441">
        <v>100</v>
      </c>
      <c r="Q23" s="441">
        <v>115.37188583338111</v>
      </c>
      <c r="R23" s="441">
        <v>108.85525862123671</v>
      </c>
      <c r="S23" s="441">
        <v>126.11839633534719</v>
      </c>
      <c r="T23" s="441">
        <v>137.22069482246033</v>
      </c>
      <c r="U23" s="441">
        <v>151.45863330343002</v>
      </c>
      <c r="V23" s="441">
        <v>149.73120193788307</v>
      </c>
      <c r="W23" s="441">
        <v>237.93630323709576</v>
      </c>
      <c r="X23" s="441">
        <v>134.45778507000884</v>
      </c>
      <c r="Y23" s="441">
        <v>173.98521187885959</v>
      </c>
      <c r="Z23" s="441">
        <v>248.73981054850458</v>
      </c>
    </row>
    <row r="24" spans="1:26" s="256" customFormat="1" x14ac:dyDescent="0.25">
      <c r="A24" s="575" t="s">
        <v>159</v>
      </c>
      <c r="B24" s="535">
        <v>-9.3209433091896443E-3</v>
      </c>
      <c r="C24" s="535">
        <v>-0.10100238144561491</v>
      </c>
      <c r="D24" s="535">
        <v>-3.2033445552963169E-2</v>
      </c>
      <c r="E24" s="571">
        <v>2.4081111082110196E-2</v>
      </c>
      <c r="F24" s="535">
        <v>0.11456648269164549</v>
      </c>
      <c r="G24" s="571">
        <v>6.9063955801176302E-2</v>
      </c>
      <c r="H24" s="571">
        <v>0.12074813989074662</v>
      </c>
      <c r="I24" s="535">
        <v>-0.21570934411541876</v>
      </c>
      <c r="J24" s="535">
        <v>0.13923670582331416</v>
      </c>
      <c r="K24" s="535">
        <v>8.1246633461901974E-2</v>
      </c>
      <c r="L24" s="535">
        <v>-5.5791017675657195E-2</v>
      </c>
      <c r="M24" s="571">
        <v>1.110811103273579E-2</v>
      </c>
      <c r="N24" s="535"/>
      <c r="P24" s="536">
        <v>100</v>
      </c>
      <c r="Q24" s="536">
        <v>96.796655444703688</v>
      </c>
      <c r="R24" s="536">
        <v>99.127626456844339</v>
      </c>
      <c r="S24" s="536">
        <v>110.48432995757629</v>
      </c>
      <c r="T24" s="536">
        <v>118.11481483848893</v>
      </c>
      <c r="U24" s="536">
        <v>132.37695902377641</v>
      </c>
      <c r="V24" s="536">
        <v>103.82201201676394</v>
      </c>
      <c r="W24" s="536">
        <v>118.27784696192668</v>
      </c>
      <c r="X24" s="536">
        <v>127.88752384070527</v>
      </c>
      <c r="Y24" s="536">
        <v>120.75254873761246</v>
      </c>
      <c r="Z24" s="536">
        <v>122.0938814564757</v>
      </c>
    </row>
    <row r="25" spans="1:26" x14ac:dyDescent="0.25">
      <c r="A25" s="576" t="s">
        <v>160</v>
      </c>
      <c r="B25" s="537">
        <v>-0.1140326821356108</v>
      </c>
      <c r="C25" s="537">
        <v>-0.14150708413597879</v>
      </c>
      <c r="D25" s="537">
        <v>-0.10393020799631547</v>
      </c>
      <c r="E25" s="538">
        <v>0.14993199444062144</v>
      </c>
      <c r="F25" s="537">
        <v>0.23429664220875202</v>
      </c>
      <c r="G25" s="538">
        <v>2.5697252764615541E-2</v>
      </c>
      <c r="H25" s="538">
        <v>0.24960213604996495</v>
      </c>
      <c r="I25" s="535">
        <v>-0.41405113130390248</v>
      </c>
      <c r="J25" s="535">
        <v>0.50204722960188342</v>
      </c>
      <c r="K25" s="535">
        <v>2.97539835067957E-2</v>
      </c>
      <c r="L25" s="535">
        <v>-0.11809539361535148</v>
      </c>
      <c r="M25" s="571">
        <v>-7.5681472116933879E-2</v>
      </c>
      <c r="N25" s="537"/>
      <c r="P25" s="441">
        <v>100</v>
      </c>
      <c r="Q25" s="441">
        <v>89.606979200368457</v>
      </c>
      <c r="R25" s="441">
        <v>103.04193230767898</v>
      </c>
      <c r="S25" s="441">
        <v>127.18431105406968</v>
      </c>
      <c r="T25" s="441">
        <v>130.45259844291959</v>
      </c>
      <c r="U25" s="441">
        <v>163.01384566754066</v>
      </c>
      <c r="V25" s="441">
        <v>95.517778450695687</v>
      </c>
      <c r="W25" s="441">
        <v>143.47221449959395</v>
      </c>
      <c r="X25" s="441">
        <v>147.74108440349832</v>
      </c>
      <c r="Y25" s="441">
        <v>130.29354288770833</v>
      </c>
      <c r="Z25" s="441">
        <v>120.4327357546357</v>
      </c>
    </row>
    <row r="26" spans="1:26" s="256" customFormat="1" x14ac:dyDescent="0.25">
      <c r="A26" s="577" t="s">
        <v>161</v>
      </c>
      <c r="B26" s="535">
        <v>5.3814562749228578E-2</v>
      </c>
      <c r="C26" s="535">
        <v>3.7010684231490343E-2</v>
      </c>
      <c r="D26" s="535">
        <v>3.5420516174831551E-2</v>
      </c>
      <c r="E26" s="571">
        <v>-6.075361085258868E-2</v>
      </c>
      <c r="F26" s="535">
        <v>7.2731988816145288E-2</v>
      </c>
      <c r="G26" s="571">
        <v>2.5831274552831074E-2</v>
      </c>
      <c r="H26" s="571">
        <v>0.10686154597692221</v>
      </c>
      <c r="I26" s="535">
        <v>0.14249207924331486</v>
      </c>
      <c r="J26" s="535">
        <v>4.4103425084742964E-2</v>
      </c>
      <c r="K26" s="535">
        <v>-1.0028658727818884E-2</v>
      </c>
      <c r="L26" s="535">
        <v>4.7190464420151068E-2</v>
      </c>
      <c r="M26" s="571">
        <v>6.1078551385065127E-2</v>
      </c>
      <c r="N26" s="535"/>
      <c r="P26" s="536">
        <v>100</v>
      </c>
      <c r="Q26" s="536">
        <v>103.54205161748315</v>
      </c>
      <c r="R26" s="536">
        <v>97.251498106635935</v>
      </c>
      <c r="S26" s="536">
        <v>104.32479297928116</v>
      </c>
      <c r="T26" s="536">
        <v>107.01963534939622</v>
      </c>
      <c r="U26" s="536">
        <v>118.45591903271918</v>
      </c>
      <c r="V26" s="536">
        <v>135.33494923436908</v>
      </c>
      <c r="W26" s="536">
        <v>141.30368402927456</v>
      </c>
      <c r="X26" s="536">
        <v>139.88659760516143</v>
      </c>
      <c r="Y26" s="536">
        <v>146.48791111230378</v>
      </c>
      <c r="Z26" s="536">
        <v>155.43518051846749</v>
      </c>
    </row>
    <row r="27" spans="1:26" x14ac:dyDescent="0.25">
      <c r="A27" s="219" t="s">
        <v>109</v>
      </c>
      <c r="B27" s="537">
        <v>-1.8920474841501278E-2</v>
      </c>
      <c r="C27" s="537">
        <v>6.0843459082745577E-2</v>
      </c>
      <c r="D27" s="537">
        <v>5.6313473295941829E-2</v>
      </c>
      <c r="E27" s="538">
        <v>2.4019468387804332E-2</v>
      </c>
      <c r="F27" s="537">
        <v>5.7076570657756509E-2</v>
      </c>
      <c r="G27" s="538">
        <v>-6.0432900718513261E-2</v>
      </c>
      <c r="H27" s="538">
        <v>5.6814446255188722E-2</v>
      </c>
      <c r="I27" s="535">
        <v>-4.1781641783921519E-2</v>
      </c>
      <c r="J27" s="535">
        <v>0.2006749535162784</v>
      </c>
      <c r="K27" s="535">
        <v>2.0561836896435537E-3</v>
      </c>
      <c r="L27" s="535">
        <v>5.3427218091408601E-2</v>
      </c>
      <c r="M27" s="571">
        <v>-5.1843459714374984E-2</v>
      </c>
      <c r="N27" s="537"/>
      <c r="P27" s="441">
        <v>100</v>
      </c>
      <c r="Q27" s="441">
        <v>105.63134732959418</v>
      </c>
      <c r="R27" s="441">
        <v>108.16855613753854</v>
      </c>
      <c r="S27" s="441">
        <v>114.34244637487026</v>
      </c>
      <c r="T27" s="441">
        <v>107.4324006651858</v>
      </c>
      <c r="U27" s="441">
        <v>113.53611301884389</v>
      </c>
      <c r="V27" s="441">
        <v>108.79238781515173</v>
      </c>
      <c r="W27" s="441">
        <v>130.62429518288224</v>
      </c>
      <c r="X27" s="441">
        <v>130.89288272810848</v>
      </c>
      <c r="Y27" s="441">
        <v>137.88612532023629</v>
      </c>
      <c r="Z27" s="441">
        <v>130.73763153702535</v>
      </c>
    </row>
    <row r="28" spans="1:26" x14ac:dyDescent="0.25">
      <c r="A28" s="219" t="s">
        <v>162</v>
      </c>
      <c r="B28" s="537">
        <v>9.1524470533562052E-2</v>
      </c>
      <c r="C28" s="537">
        <v>2.3628315733948302E-2</v>
      </c>
      <c r="D28" s="537">
        <v>5.0795495332294216E-3</v>
      </c>
      <c r="E28" s="538">
        <v>-8.2529324316355734E-2</v>
      </c>
      <c r="F28" s="537">
        <v>4.8660917154845107E-2</v>
      </c>
      <c r="G28" s="538">
        <v>0.10321665754970821</v>
      </c>
      <c r="H28" s="538">
        <v>0.12591620823709371</v>
      </c>
      <c r="I28" s="535">
        <v>0.19971120870628178</v>
      </c>
      <c r="J28" s="535">
        <v>7.6849481744472037E-3</v>
      </c>
      <c r="K28" s="535">
        <v>-3.2191412487010407E-3</v>
      </c>
      <c r="L28" s="535">
        <v>4.8765791236471401E-2</v>
      </c>
      <c r="M28" s="571">
        <v>8.1135968767128475E-2</v>
      </c>
      <c r="N28" s="537"/>
      <c r="P28" s="441">
        <v>100</v>
      </c>
      <c r="Q28" s="441">
        <v>100.50795495332294</v>
      </c>
      <c r="R28" s="441">
        <v>92.213101342606478</v>
      </c>
      <c r="S28" s="441">
        <v>96.700275427630388</v>
      </c>
      <c r="T28" s="441">
        <v>106.68135464140657</v>
      </c>
      <c r="U28" s="441">
        <v>120.11426630744917</v>
      </c>
      <c r="V28" s="441">
        <v>144.10243161457805</v>
      </c>
      <c r="W28" s="441">
        <v>145.2098513333479</v>
      </c>
      <c r="X28" s="441">
        <v>144.74240031120297</v>
      </c>
      <c r="Y28" s="441">
        <v>151.80087798784487</v>
      </c>
      <c r="Z28" s="441">
        <v>164.11738928308932</v>
      </c>
    </row>
    <row r="29" spans="1:26" x14ac:dyDescent="0.25">
      <c r="A29" s="219" t="s">
        <v>202</v>
      </c>
      <c r="B29" s="537">
        <v>6.7593262539475063E-2</v>
      </c>
      <c r="C29" s="537">
        <v>6.5410560135487739E-2</v>
      </c>
      <c r="D29" s="537">
        <v>0.31000147786526622</v>
      </c>
      <c r="E29" s="538">
        <v>-0.28017551660599882</v>
      </c>
      <c r="F29" s="537">
        <v>0.51891528007789223</v>
      </c>
      <c r="G29" s="538">
        <v>-0.23049601542031484</v>
      </c>
      <c r="H29" s="538">
        <v>0.1847724702161373</v>
      </c>
      <c r="I29" s="535">
        <v>0.52089722251003812</v>
      </c>
      <c r="J29" s="535">
        <v>-0.18237861539126976</v>
      </c>
      <c r="K29" s="535">
        <v>-0.15980645529165871</v>
      </c>
      <c r="L29" s="535">
        <v>-1.6626615948442391E-2</v>
      </c>
      <c r="M29" s="571">
        <v>0.52483034660713446</v>
      </c>
      <c r="N29" s="537"/>
      <c r="P29" s="441">
        <v>100</v>
      </c>
      <c r="Q29" s="441">
        <v>131.00014778652661</v>
      </c>
      <c r="R29" s="441">
        <v>94.297113704974322</v>
      </c>
      <c r="S29" s="441">
        <v>143.22932687372793</v>
      </c>
      <c r="T29" s="441">
        <v>110.21553773799982</v>
      </c>
      <c r="U29" s="441">
        <v>130.58033490204994</v>
      </c>
      <c r="V29" s="441">
        <v>198.59926866695835</v>
      </c>
      <c r="W29" s="441">
        <v>162.37900902975971</v>
      </c>
      <c r="X29" s="441">
        <v>136.42979518294158</v>
      </c>
      <c r="Y29" s="441">
        <v>134.16142937451016</v>
      </c>
      <c r="Z29" s="441">
        <v>204.57341885444293</v>
      </c>
    </row>
    <row r="30" spans="1:26" s="256" customFormat="1" x14ac:dyDescent="0.25">
      <c r="A30" s="577" t="s">
        <v>164</v>
      </c>
      <c r="B30" s="535">
        <v>6.9034887424250346E-2</v>
      </c>
      <c r="C30" s="535">
        <v>-6.7519086312339827E-4</v>
      </c>
      <c r="D30" s="535">
        <v>0.16643183210272228</v>
      </c>
      <c r="E30" s="571">
        <v>-3.7463362839174286E-2</v>
      </c>
      <c r="F30" s="535">
        <v>0.24963133941362137</v>
      </c>
      <c r="G30" s="571">
        <v>0.1873484411524986</v>
      </c>
      <c r="H30" s="571">
        <v>9.9832269284502173E-2</v>
      </c>
      <c r="I30" s="535">
        <v>0.13903062983996706</v>
      </c>
      <c r="J30" s="535">
        <v>1.2011698555780548E-2</v>
      </c>
      <c r="K30" s="535">
        <v>3.9849402653160393E-3</v>
      </c>
      <c r="L30" s="535">
        <v>0.14532757613821001</v>
      </c>
      <c r="M30" s="571">
        <v>3.9129403406932717E-2</v>
      </c>
      <c r="N30" s="535"/>
      <c r="P30" s="536">
        <v>100</v>
      </c>
      <c r="Q30" s="536">
        <v>116.64318321027223</v>
      </c>
      <c r="R30" s="536">
        <v>112.27333731494952</v>
      </c>
      <c r="S30" s="536">
        <v>140.30028088931769</v>
      </c>
      <c r="T30" s="536">
        <v>166.58531980718905</v>
      </c>
      <c r="U30" s="536">
        <v>183.21591031302526</v>
      </c>
      <c r="V30" s="536">
        <v>208.68853372054809</v>
      </c>
      <c r="W30" s="536">
        <v>211.19523747964715</v>
      </c>
      <c r="X30" s="536">
        <v>212.03683788532277</v>
      </c>
      <c r="Y30" s="536">
        <v>242.85163758720731</v>
      </c>
      <c r="Z30" s="536">
        <v>252.35427728239137</v>
      </c>
    </row>
    <row r="31" spans="1:26" x14ac:dyDescent="0.25">
      <c r="A31" s="219" t="s">
        <v>124</v>
      </c>
      <c r="B31" s="537">
        <v>4.5109439083979019E-2</v>
      </c>
      <c r="C31" s="537">
        <v>-5.5700630920276661E-2</v>
      </c>
      <c r="D31" s="537">
        <v>-7.2912634273436527E-4</v>
      </c>
      <c r="E31" s="538">
        <v>3.3172787571522422E-2</v>
      </c>
      <c r="F31" s="537">
        <v>7.4681114540696036E-2</v>
      </c>
      <c r="G31" s="538">
        <v>1.5908659698986138E-2</v>
      </c>
      <c r="H31" s="538">
        <v>-0.10710794812209345</v>
      </c>
      <c r="I31" s="535">
        <v>9.2287745432297896E-3</v>
      </c>
      <c r="J31" s="535">
        <v>0.10216833738001507</v>
      </c>
      <c r="K31" s="535">
        <v>5.5299850943533402E-2</v>
      </c>
      <c r="L31" s="535">
        <v>-1.6609900359905172E-2</v>
      </c>
      <c r="M31" s="571">
        <v>7.4282665085191102E-2</v>
      </c>
      <c r="N31" s="537"/>
      <c r="P31" s="441">
        <v>100</v>
      </c>
      <c r="Q31" s="441">
        <v>99.927087365726564</v>
      </c>
      <c r="R31" s="441">
        <v>103.24194740755077</v>
      </c>
      <c r="S31" s="441">
        <v>110.95217110729858</v>
      </c>
      <c r="T31" s="441">
        <v>112.71727144030828</v>
      </c>
      <c r="U31" s="441">
        <v>100.64435577841581</v>
      </c>
      <c r="V31" s="441">
        <v>101.57317984694342</v>
      </c>
      <c r="W31" s="441">
        <v>111.95074275430689</v>
      </c>
      <c r="X31" s="441">
        <v>118.1416021416379</v>
      </c>
      <c r="Y31" s="441">
        <v>116.17928190170574</v>
      </c>
      <c r="Z31" s="441">
        <v>124.80938858904814</v>
      </c>
    </row>
    <row r="32" spans="1:26" x14ac:dyDescent="0.25">
      <c r="A32" s="219" t="s">
        <v>203</v>
      </c>
      <c r="B32" s="537">
        <v>3.5956454505060798E-2</v>
      </c>
      <c r="C32" s="537">
        <v>2.0457309554984926E-2</v>
      </c>
      <c r="D32" s="537">
        <v>0.14202734186069677</v>
      </c>
      <c r="E32" s="538">
        <v>8.9978718817691039E-2</v>
      </c>
      <c r="F32" s="537">
        <v>0.31044459759238574</v>
      </c>
      <c r="G32" s="538">
        <v>0.19571353201911079</v>
      </c>
      <c r="H32" s="538">
        <v>0.1407036548276861</v>
      </c>
      <c r="I32" s="535">
        <v>0.15947096705349217</v>
      </c>
      <c r="J32" s="535">
        <v>2.6504807720177936E-3</v>
      </c>
      <c r="K32" s="535">
        <v>7.1260594346289619E-3</v>
      </c>
      <c r="L32" s="535">
        <v>0.17780461386590263</v>
      </c>
      <c r="M32" s="571">
        <v>2.0422807544340893E-2</v>
      </c>
      <c r="N32" s="537"/>
      <c r="P32" s="441">
        <v>100</v>
      </c>
      <c r="Q32" s="441">
        <v>114.20273418606968</v>
      </c>
      <c r="R32" s="441">
        <v>124.47854989360955</v>
      </c>
      <c r="S32" s="441">
        <v>163.12224322421488</v>
      </c>
      <c r="T32" s="441">
        <v>195.04747359650645</v>
      </c>
      <c r="U32" s="441">
        <v>222.49136599644152</v>
      </c>
      <c r="V32" s="441">
        <v>257.9722792929465</v>
      </c>
      <c r="W32" s="441">
        <v>258.65602985892605</v>
      </c>
      <c r="X32" s="441">
        <v>260.49922810082592</v>
      </c>
      <c r="Y32" s="441">
        <v>306.81719276565894</v>
      </c>
      <c r="Z32" s="441">
        <v>313.08326124480692</v>
      </c>
    </row>
    <row r="33" spans="1:26" x14ac:dyDescent="0.25">
      <c r="A33" s="219" t="s">
        <v>166</v>
      </c>
      <c r="B33" s="537">
        <v>0.26393605433358869</v>
      </c>
      <c r="C33" s="537">
        <v>-1.4070404020425253E-2</v>
      </c>
      <c r="D33" s="537">
        <v>0.46780866072136784</v>
      </c>
      <c r="E33" s="538">
        <v>-0.48618015083553201</v>
      </c>
      <c r="F33" s="537">
        <v>0.14232814637462421</v>
      </c>
      <c r="G33" s="538">
        <v>0.39780405926689166</v>
      </c>
      <c r="H33" s="538">
        <v>7.7171076783122183E-2</v>
      </c>
      <c r="I33" s="535">
        <v>0.12417615117862879</v>
      </c>
      <c r="J33" s="535">
        <v>-1.227183947993038E-3</v>
      </c>
      <c r="K33" s="535">
        <v>-7.2164146645344096E-2</v>
      </c>
      <c r="L33" s="535">
        <v>6.789946304960548E-2</v>
      </c>
      <c r="M33" s="571">
        <v>0.17025129968758757</v>
      </c>
      <c r="N33" s="537"/>
      <c r="P33" s="441">
        <v>100</v>
      </c>
      <c r="Q33" s="441">
        <v>146.78086607213677</v>
      </c>
      <c r="R33" s="441">
        <v>75.418922465415292</v>
      </c>
      <c r="S33" s="441">
        <v>86.153157901489351</v>
      </c>
      <c r="T33" s="441">
        <v>120.42523383336329</v>
      </c>
      <c r="U33" s="441">
        <v>129.71857880014321</v>
      </c>
      <c r="V33" s="441">
        <v>145.82653265190666</v>
      </c>
      <c r="W33" s="441">
        <v>145.64757667184475</v>
      </c>
      <c r="X33" s="441">
        <v>135.13704359035876</v>
      </c>
      <c r="Y33" s="441">
        <v>144.31277628825524</v>
      </c>
      <c r="Z33" s="441">
        <v>168.88221401285475</v>
      </c>
    </row>
    <row r="34" spans="1:26" x14ac:dyDescent="0.25">
      <c r="A34" s="575" t="s">
        <v>167</v>
      </c>
      <c r="B34" s="537">
        <v>3.3973020475060789E-2</v>
      </c>
      <c r="C34" s="537">
        <v>2.2259934719924379E-2</v>
      </c>
      <c r="D34" s="537">
        <v>3.0541743770241769E-2</v>
      </c>
      <c r="E34" s="538">
        <v>-2.672603380704397E-2</v>
      </c>
      <c r="F34" s="537">
        <v>9.3447138550682096E-2</v>
      </c>
      <c r="G34" s="538">
        <v>3.2078733435723317E-2</v>
      </c>
      <c r="H34" s="538">
        <v>4.7430420642863291E-2</v>
      </c>
      <c r="I34" s="535">
        <v>2.5342710552593184E-2</v>
      </c>
      <c r="J34" s="535">
        <v>3.8051304830914345E-2</v>
      </c>
      <c r="K34" s="535">
        <v>1.5182462447465905E-2</v>
      </c>
      <c r="L34" s="535">
        <v>5.0027832123827887E-2</v>
      </c>
      <c r="M34" s="571">
        <v>2.952559273317279E-2</v>
      </c>
      <c r="N34" s="537"/>
      <c r="P34" s="441">
        <v>100</v>
      </c>
      <c r="Q34" s="441">
        <v>103.05417437702418</v>
      </c>
      <c r="R34" s="441">
        <v>100.29994502866683</v>
      </c>
      <c r="S34" s="441">
        <v>109.67268788838645</v>
      </c>
      <c r="T34" s="441">
        <v>113.19084880833728</v>
      </c>
      <c r="U34" s="441">
        <v>118.55953838023946</v>
      </c>
      <c r="V34" s="441">
        <v>121.56415844465893</v>
      </c>
      <c r="W34" s="441">
        <v>126.18983329415022</v>
      </c>
      <c r="X34" s="441">
        <v>128.10570569939063</v>
      </c>
      <c r="Y34" s="441">
        <v>134.51455643822425</v>
      </c>
      <c r="Z34" s="441">
        <v>138.48617844830264</v>
      </c>
    </row>
    <row r="35" spans="1:26" x14ac:dyDescent="0.25">
      <c r="A35" s="577" t="s">
        <v>168</v>
      </c>
      <c r="B35" s="537">
        <v>2.116752886140838E-2</v>
      </c>
      <c r="C35" s="537">
        <v>-1.0929001969654739E-2</v>
      </c>
      <c r="D35" s="537">
        <v>3.0365000802674569E-2</v>
      </c>
      <c r="E35" s="538">
        <v>-6.1575344218400829E-3</v>
      </c>
      <c r="F35" s="537">
        <v>0.12066034783546709</v>
      </c>
      <c r="G35" s="538">
        <v>5.9028786176431591E-2</v>
      </c>
      <c r="H35" s="538">
        <v>4.8823567872452456E-2</v>
      </c>
      <c r="I35" s="535">
        <v>-4.3872516254013227E-2</v>
      </c>
      <c r="J35" s="535">
        <v>4.73078567869607E-2</v>
      </c>
      <c r="K35" s="535">
        <v>3.4618243787887248E-2</v>
      </c>
      <c r="L35" s="535">
        <v>4.6831505968320641E-2</v>
      </c>
      <c r="M35" s="571">
        <v>1.6087460182025559E-2</v>
      </c>
      <c r="N35" s="537"/>
      <c r="P35" s="441">
        <v>100</v>
      </c>
      <c r="Q35" s="441">
        <v>103.03650008026746</v>
      </c>
      <c r="R35" s="441">
        <v>102.40204928431729</v>
      </c>
      <c r="S35" s="441">
        <v>114.75791617002766</v>
      </c>
      <c r="T35" s="441">
        <v>121.53193666568107</v>
      </c>
      <c r="U35" s="441">
        <v>127.46555942414855</v>
      </c>
      <c r="V35" s="441">
        <v>121.8733245964857</v>
      </c>
      <c r="W35" s="441">
        <v>127.63889038264702</v>
      </c>
      <c r="X35" s="441">
        <v>132.05752460672892</v>
      </c>
      <c r="Y35" s="441">
        <v>138.24197735851058</v>
      </c>
      <c r="Z35" s="441">
        <v>140.4659396647501</v>
      </c>
    </row>
    <row r="36" spans="1:26" x14ac:dyDescent="0.25">
      <c r="A36" s="576" t="s">
        <v>169</v>
      </c>
      <c r="B36" s="537"/>
      <c r="C36" s="537"/>
      <c r="D36" s="537"/>
      <c r="E36" s="538"/>
      <c r="F36" s="537"/>
      <c r="G36" s="538"/>
      <c r="H36" s="538"/>
      <c r="I36" s="535"/>
      <c r="J36" s="535"/>
      <c r="K36" s="535"/>
      <c r="L36" s="535"/>
      <c r="M36" s="571"/>
      <c r="N36" s="537"/>
    </row>
    <row r="37" spans="1:26" x14ac:dyDescent="0.25">
      <c r="A37" s="578" t="s">
        <v>170</v>
      </c>
      <c r="B37" s="537">
        <v>0.23042867027676994</v>
      </c>
      <c r="C37" s="537">
        <v>-3.422502033987096E-2</v>
      </c>
      <c r="D37" s="537">
        <v>7.3330956341062015E-2</v>
      </c>
      <c r="E37" s="538">
        <v>-0.13149515352630525</v>
      </c>
      <c r="F37" s="537">
        <v>-6.1065625025058412E-2</v>
      </c>
      <c r="G37" s="538">
        <v>0.15017184517707927</v>
      </c>
      <c r="H37" s="538">
        <v>-0.10221401128377205</v>
      </c>
      <c r="I37" s="535">
        <v>0.26138089492868333</v>
      </c>
      <c r="J37" s="535">
        <v>-0.26615947837053167</v>
      </c>
      <c r="K37" s="535">
        <v>0.19901453119114332</v>
      </c>
      <c r="L37" s="535">
        <v>6.6588648634412495E-2</v>
      </c>
      <c r="M37" s="571">
        <v>0.15528710716198324</v>
      </c>
      <c r="N37" s="537"/>
      <c r="P37" s="441">
        <v>100</v>
      </c>
      <c r="Q37" s="441">
        <v>107.3330956341062</v>
      </c>
      <c r="R37" s="441">
        <v>93.219313745245799</v>
      </c>
      <c r="S37" s="441">
        <v>87.526818086985344</v>
      </c>
      <c r="T37" s="441">
        <v>100.67088186158649</v>
      </c>
      <c r="U37" s="441">
        <v>90.380907207039016</v>
      </c>
      <c r="V37" s="441">
        <v>114.00474961728116</v>
      </c>
      <c r="W37" s="441">
        <v>83.661304927382545</v>
      </c>
      <c r="X37" s="441">
        <v>100.31112030634488</v>
      </c>
      <c r="Y37" s="441">
        <v>106.99070225054835</v>
      </c>
      <c r="Z37" s="441">
        <v>123.6049788962651</v>
      </c>
    </row>
    <row r="38" spans="1:26" x14ac:dyDescent="0.25">
      <c r="A38" s="219" t="s">
        <v>171</v>
      </c>
      <c r="B38" s="537">
        <v>0.11093097119289164</v>
      </c>
      <c r="C38" s="537">
        <v>0.18511334997574425</v>
      </c>
      <c r="D38" s="537">
        <v>0.15945996779069671</v>
      </c>
      <c r="E38" s="538">
        <v>-0.17958322550710748</v>
      </c>
      <c r="F38" s="537">
        <v>-0.28221075344009106</v>
      </c>
      <c r="G38" s="538">
        <v>7.039553588512959E-2</v>
      </c>
      <c r="H38" s="538">
        <v>-0.24655068484357001</v>
      </c>
      <c r="I38" s="535">
        <v>1.361857669845663</v>
      </c>
      <c r="J38" s="535">
        <v>-0.1540251594842591</v>
      </c>
      <c r="K38" s="535">
        <v>-0.15724515633980152</v>
      </c>
      <c r="L38" s="535">
        <v>1.6738998357470392E-2</v>
      </c>
      <c r="M38" s="571">
        <v>0.40104600298967807</v>
      </c>
      <c r="N38" s="537"/>
      <c r="P38" s="441">
        <v>100</v>
      </c>
      <c r="Q38" s="441">
        <v>115.94599677906967</v>
      </c>
      <c r="R38" s="441">
        <v>95.124040692847643</v>
      </c>
      <c r="S38" s="441">
        <v>68.279013498653228</v>
      </c>
      <c r="T38" s="441">
        <v>73.085551243598914</v>
      </c>
      <c r="U38" s="441">
        <v>55.066258532319772</v>
      </c>
      <c r="V38" s="441">
        <v>130.05866506426364</v>
      </c>
      <c r="W38" s="441">
        <v>110.02635843543059</v>
      </c>
      <c r="X38" s="441">
        <v>92.725246501752267</v>
      </c>
      <c r="Y38" s="441">
        <v>94.277374250641131</v>
      </c>
      <c r="Z38" s="441">
        <v>132.08693836622274</v>
      </c>
    </row>
    <row r="39" spans="1:26" x14ac:dyDescent="0.25">
      <c r="A39" s="219" t="s">
        <v>204</v>
      </c>
      <c r="B39" s="537"/>
      <c r="C39" s="537"/>
      <c r="D39" s="537"/>
      <c r="E39" s="538"/>
      <c r="F39" s="537"/>
      <c r="G39" s="538"/>
      <c r="H39" s="538"/>
      <c r="I39" s="535"/>
      <c r="J39" s="535"/>
      <c r="K39" s="535"/>
      <c r="L39" s="535"/>
      <c r="M39" s="571"/>
      <c r="N39" s="537"/>
    </row>
    <row r="40" spans="1:26" x14ac:dyDescent="0.25">
      <c r="A40" s="575" t="s">
        <v>173</v>
      </c>
      <c r="B40" s="537">
        <v>4.5673494407029613E-2</v>
      </c>
      <c r="C40" s="537">
        <v>1.8301421859304279E-2</v>
      </c>
      <c r="D40" s="537">
        <v>3.3385767180283521E-2</v>
      </c>
      <c r="E40" s="538">
        <v>-3.4055097525107492E-2</v>
      </c>
      <c r="F40" s="537">
        <v>8.3516921972975888E-2</v>
      </c>
      <c r="G40" s="538">
        <v>3.8731526953537099E-2</v>
      </c>
      <c r="H40" s="538">
        <v>3.8171809960563019E-2</v>
      </c>
      <c r="I40" s="535">
        <v>3.7916667992581754E-2</v>
      </c>
      <c r="J40" s="535">
        <v>1.8356662973878501E-2</v>
      </c>
      <c r="K40" s="535">
        <v>2.37586947708186E-2</v>
      </c>
      <c r="L40" s="535">
        <v>5.0932697281281358E-2</v>
      </c>
      <c r="M40" s="571">
        <v>3.6514971354596915E-2</v>
      </c>
      <c r="N40" s="537"/>
      <c r="P40" s="441">
        <v>100</v>
      </c>
      <c r="Q40" s="441">
        <v>103.33857671802835</v>
      </c>
      <c r="R40" s="441">
        <v>99.819371409790094</v>
      </c>
      <c r="S40" s="441">
        <v>108.15597806321303</v>
      </c>
      <c r="T40" s="441">
        <v>112.34502424275453</v>
      </c>
      <c r="U40" s="441">
        <v>116.6334371581638</v>
      </c>
      <c r="V40" s="441">
        <v>121.05578847172355</v>
      </c>
      <c r="W40" s="441">
        <v>123.27796878173611</v>
      </c>
      <c r="X40" s="441">
        <v>126.20689241398787</v>
      </c>
      <c r="Y40" s="441">
        <v>132.63494986012077</v>
      </c>
      <c r="Z40" s="441">
        <v>137.47811125488147</v>
      </c>
    </row>
    <row r="41" spans="1:26" x14ac:dyDescent="0.25">
      <c r="A41" s="577" t="s">
        <v>174</v>
      </c>
      <c r="B41" s="537">
        <v>2.9989619380020871E-2</v>
      </c>
      <c r="C41" s="537">
        <v>9.8524621366200549E-3</v>
      </c>
      <c r="D41" s="537">
        <v>4.6424703816314361E-2</v>
      </c>
      <c r="E41" s="538">
        <v>-3.0006814795476733E-2</v>
      </c>
      <c r="F41" s="537">
        <v>7.3668852009475483E-2</v>
      </c>
      <c r="G41" s="538">
        <v>5.992580949487647E-2</v>
      </c>
      <c r="H41" s="538">
        <v>2.5591754975969661E-2</v>
      </c>
      <c r="I41" s="535">
        <v>3.6270820519453295E-2</v>
      </c>
      <c r="J41" s="535">
        <v>2.1146461505420433E-2</v>
      </c>
      <c r="K41" s="535">
        <v>1.3964087933522107E-2</v>
      </c>
      <c r="L41" s="535">
        <v>4.4139026650868551E-2</v>
      </c>
      <c r="M41" s="571">
        <v>4.9700520796636338E-2</v>
      </c>
      <c r="N41" s="537"/>
      <c r="P41" s="441">
        <v>100</v>
      </c>
      <c r="Q41" s="441">
        <v>104.64247038163144</v>
      </c>
      <c r="R41" s="441">
        <v>101.50248315314866</v>
      </c>
      <c r="S41" s="441">
        <v>108.98005456315225</v>
      </c>
      <c r="T41" s="441">
        <v>115.51077255164496</v>
      </c>
      <c r="U41" s="441">
        <v>118.46689593987162</v>
      </c>
      <c r="V41" s="441">
        <v>122.76378746000346</v>
      </c>
      <c r="W41" s="441">
        <v>125.35980716578604</v>
      </c>
      <c r="X41" s="441">
        <v>127.11034253637845</v>
      </c>
      <c r="Y41" s="441">
        <v>132.7208693331927</v>
      </c>
      <c r="Z41" s="441">
        <v>139.3171656596347</v>
      </c>
    </row>
    <row r="42" spans="1:26" x14ac:dyDescent="0.25">
      <c r="A42" s="547" t="s">
        <v>175</v>
      </c>
      <c r="B42" s="537"/>
      <c r="C42" s="537"/>
      <c r="D42" s="537"/>
      <c r="E42" s="538"/>
      <c r="F42" s="537"/>
      <c r="G42" s="538"/>
      <c r="H42" s="538"/>
      <c r="I42" s="535"/>
      <c r="J42" s="535"/>
      <c r="K42" s="535"/>
      <c r="L42" s="535"/>
      <c r="M42" s="571"/>
      <c r="N42" s="537"/>
    </row>
    <row r="43" spans="1:26" s="256" customFormat="1" ht="17.25" x14ac:dyDescent="0.25">
      <c r="A43" s="577" t="s">
        <v>195</v>
      </c>
      <c r="B43" s="535">
        <v>6.0757611440217962E-2</v>
      </c>
      <c r="C43" s="535">
        <v>8.5249484374815276E-2</v>
      </c>
      <c r="D43" s="535">
        <v>9.2364070267920706E-2</v>
      </c>
      <c r="E43" s="571">
        <v>6.9257176480671756E-2</v>
      </c>
      <c r="F43" s="535">
        <v>2.8090212257630309E-2</v>
      </c>
      <c r="G43" s="571">
        <v>3.0727107521110186E-2</v>
      </c>
      <c r="H43" s="571">
        <v>7.2151513128018152E-3</v>
      </c>
      <c r="I43" s="535">
        <v>8.9754105523018435E-2</v>
      </c>
      <c r="J43" s="535">
        <v>7.9718168462591832E-2</v>
      </c>
      <c r="K43" s="535">
        <v>3.8215516398686589E-2</v>
      </c>
      <c r="L43" s="535">
        <v>3.5981476552089608E-2</v>
      </c>
      <c r="M43" s="571">
        <v>6.1603120778655596E-2</v>
      </c>
      <c r="N43" s="535"/>
      <c r="P43" s="536">
        <v>100</v>
      </c>
      <c r="Q43" s="536">
        <v>109.23640702679207</v>
      </c>
      <c r="R43" s="536">
        <v>116.8018121463611</v>
      </c>
      <c r="S43" s="536">
        <v>120.08279984162824</v>
      </c>
      <c r="T43" s="536">
        <v>123.77259694379791</v>
      </c>
      <c r="U43" s="536">
        <v>124.66563495912584</v>
      </c>
      <c r="V43" s="536">
        <v>135.85488751434133</v>
      </c>
      <c r="W43" s="536">
        <v>146.68499032367606</v>
      </c>
      <c r="X43" s="536">
        <v>152.29063297683169</v>
      </c>
      <c r="Y43" s="536">
        <v>157.77027481639044</v>
      </c>
      <c r="Z43" s="536">
        <v>167.48941611118622</v>
      </c>
    </row>
    <row r="44" spans="1:26" x14ac:dyDescent="0.25">
      <c r="A44" s="575" t="s">
        <v>176</v>
      </c>
      <c r="E44" s="1647"/>
      <c r="G44" s="1647"/>
      <c r="H44" s="1647"/>
      <c r="M44" s="1647"/>
    </row>
    <row r="45" spans="1:26" x14ac:dyDescent="0.25">
      <c r="A45" s="219" t="s">
        <v>177</v>
      </c>
      <c r="B45" s="546">
        <v>-0.59650075068043429</v>
      </c>
      <c r="C45" s="546">
        <v>-2.0844341796372898</v>
      </c>
      <c r="D45" s="546">
        <v>-0.98319418410987847</v>
      </c>
      <c r="E45" s="1643">
        <v>0.53875743996597003</v>
      </c>
      <c r="F45" s="546">
        <v>0.16405975055770461</v>
      </c>
      <c r="G45" s="1643">
        <v>0.5240942749284605</v>
      </c>
      <c r="H45" s="1643">
        <v>2.588216171102331</v>
      </c>
      <c r="I45" s="546">
        <v>-3.4212275418961462</v>
      </c>
      <c r="J45" s="546">
        <v>1.5168035386736527</v>
      </c>
      <c r="K45" s="546">
        <v>0.79836456214374962</v>
      </c>
      <c r="L45" s="546">
        <v>-1.7395930008059697</v>
      </c>
      <c r="M45" s="1643">
        <v>-4.6118691078372853E-3</v>
      </c>
      <c r="N45" s="546"/>
    </row>
    <row r="46" spans="1:26" x14ac:dyDescent="0.25">
      <c r="A46" s="219" t="s">
        <v>178</v>
      </c>
      <c r="B46" s="546">
        <v>-2.1182437607117328</v>
      </c>
      <c r="C46" s="546">
        <v>-1.8882272374617926</v>
      </c>
      <c r="D46" s="546">
        <v>-1.4710513210746679</v>
      </c>
      <c r="E46" s="1643">
        <v>1.7164457648258067</v>
      </c>
      <c r="F46" s="546">
        <v>1.3827192395541685</v>
      </c>
      <c r="G46" s="1643">
        <v>-0.2012472965189277</v>
      </c>
      <c r="H46" s="1643">
        <v>3.7421801949461098</v>
      </c>
      <c r="I46" s="546">
        <v>-5.7768686964613796</v>
      </c>
      <c r="J46" s="546">
        <v>4.2168236870918721</v>
      </c>
      <c r="K46" s="546">
        <v>-0.14455075285233765</v>
      </c>
      <c r="L46" s="546">
        <v>-2.0004256596498111</v>
      </c>
      <c r="M46" s="1643">
        <v>-1.0624380733204029</v>
      </c>
      <c r="N46" s="546"/>
    </row>
    <row r="47" spans="1:26" x14ac:dyDescent="0.25">
      <c r="A47" s="219" t="s">
        <v>179</v>
      </c>
      <c r="B47" s="546">
        <v>3.7259947769692325</v>
      </c>
      <c r="C47" s="546">
        <v>8.7367965036115223</v>
      </c>
      <c r="D47" s="546">
        <v>7.3909678741400757</v>
      </c>
      <c r="E47" s="1643">
        <v>7.5428489043878333</v>
      </c>
      <c r="F47" s="546">
        <v>-7.6372651628060062</v>
      </c>
      <c r="G47" s="1643">
        <v>-1.075399870196625</v>
      </c>
      <c r="H47" s="1643">
        <v>-3.282490957086559</v>
      </c>
      <c r="I47" s="546">
        <v>16.965814903651488</v>
      </c>
      <c r="J47" s="546">
        <v>2.745096319532303</v>
      </c>
      <c r="K47" s="546">
        <v>-0.24269727625276794</v>
      </c>
      <c r="L47" s="546">
        <v>0.79499529537045976</v>
      </c>
      <c r="M47" s="1643">
        <v>5.8633318789043987</v>
      </c>
      <c r="N47" s="546"/>
    </row>
    <row r="48" spans="1:26" x14ac:dyDescent="0.25">
      <c r="A48" s="547" t="s">
        <v>180</v>
      </c>
      <c r="B48" s="548">
        <v>0.25316658182471086</v>
      </c>
      <c r="C48" s="548">
        <v>0.79392502024252254</v>
      </c>
      <c r="D48" s="548">
        <v>0.59451087176018813</v>
      </c>
      <c r="E48" s="1644">
        <v>0.22791799363785525</v>
      </c>
      <c r="F48" s="548">
        <v>-0.42418068188591462</v>
      </c>
      <c r="G48" s="1644">
        <v>-0.18169883877123905</v>
      </c>
      <c r="H48" s="1644">
        <v>-0.49112971683402229</v>
      </c>
      <c r="I48" s="548">
        <v>1.6919734434175631</v>
      </c>
      <c r="J48" s="548">
        <v>-0.31535599019257887</v>
      </c>
      <c r="K48" s="548">
        <v>-0.22767591785447916</v>
      </c>
      <c r="L48" s="548">
        <v>0.53390796363987203</v>
      </c>
      <c r="M48" s="1644">
        <v>0.29790053471062983</v>
      </c>
      <c r="N48" s="518"/>
    </row>
    <row r="49" spans="1:14" x14ac:dyDescent="0.25">
      <c r="A49" s="569" t="s">
        <v>213</v>
      </c>
      <c r="B49" s="211"/>
      <c r="C49" s="559"/>
      <c r="D49" s="559"/>
      <c r="E49" s="559"/>
      <c r="F49" s="559"/>
      <c r="G49" s="518"/>
      <c r="H49" s="518"/>
      <c r="I49" s="518"/>
      <c r="J49" s="518"/>
      <c r="K49" s="518"/>
      <c r="L49" s="518"/>
      <c r="M49" s="518"/>
      <c r="N49" s="518"/>
    </row>
    <row r="50" spans="1:14" ht="14.45" customHeight="1" x14ac:dyDescent="0.25">
      <c r="A50" s="579" t="s">
        <v>197</v>
      </c>
      <c r="B50" s="579"/>
      <c r="C50" s="579"/>
      <c r="D50" s="579"/>
      <c r="E50" s="579"/>
      <c r="F50" s="579"/>
      <c r="G50" s="518"/>
      <c r="H50" s="518"/>
      <c r="I50" s="518"/>
      <c r="J50" s="518"/>
      <c r="K50" s="518"/>
      <c r="L50" s="518"/>
      <c r="M50" s="518"/>
      <c r="N50" s="518"/>
    </row>
    <row r="51" spans="1:14" x14ac:dyDescent="0.25">
      <c r="A51" s="579" t="s">
        <v>524</v>
      </c>
    </row>
    <row r="52" spans="1:14" x14ac:dyDescent="0.25">
      <c r="A52" s="579" t="s">
        <v>525</v>
      </c>
    </row>
    <row r="53" spans="1:14" x14ac:dyDescent="0.25">
      <c r="A53" s="579" t="s">
        <v>2056</v>
      </c>
    </row>
    <row r="54" spans="1:14" x14ac:dyDescent="0.25">
      <c r="A54" s="1710" t="s">
        <v>2057</v>
      </c>
      <c r="B54" s="1710"/>
      <c r="C54" s="1710"/>
      <c r="D54" s="1710"/>
      <c r="E54" s="1710"/>
      <c r="F54" s="1710"/>
      <c r="G54" s="1710"/>
      <c r="H54" s="1710"/>
      <c r="N54" s="537"/>
    </row>
    <row r="55" spans="1:14" x14ac:dyDescent="0.25">
      <c r="A55" t="s">
        <v>502</v>
      </c>
      <c r="H55" s="538">
        <f>+([1]Données_Brutes!C139+[1]Données_Brutes!C141)/([1]Données_Brutes!B139+[1]Données_Brutes!B141)-1</f>
        <v>-5.341825239377529E-2</v>
      </c>
      <c r="I55" s="537">
        <f>+([1]Données_Brutes!J9+[1]Données_Brutes!J11)/([1]Données_Brutes!I9+[1]Données_Brutes!I11)-1</f>
        <v>0.16279215680782144</v>
      </c>
      <c r="J55" s="537">
        <f>+([1]Données_Brutes!K9+[1]Données_Brutes!K11)/([1]Données_Brutes!J9+[1]Données_Brutes!J11)-1</f>
        <v>0.2465994116351371</v>
      </c>
      <c r="K55" s="537">
        <f>+([1]Données_Brutes!L9+[1]Données_Brutes!L11)/([1]Données_Brutes!K9+[1]Données_Brutes!K11)-1</f>
        <v>-0.17097764076457966</v>
      </c>
      <c r="L55" s="537">
        <f>+([1]Données_Brutes!M9+[1]Données_Brutes!M11)/([1]Données_Brutes!L9+[1]Données_Brutes!L11)-1</f>
        <v>0.31852937904608858</v>
      </c>
      <c r="M55" s="538">
        <f>+([1]Données_Brutes!N9+[1]Données_Brutes!N11)/([1]Données_Brutes!M9+[1]Données_Brutes!M11)-1</f>
        <v>0.11799840827639674</v>
      </c>
      <c r="N55" s="537"/>
    </row>
    <row r="56" spans="1:14" x14ac:dyDescent="0.25">
      <c r="A56" t="s">
        <v>503</v>
      </c>
      <c r="H56" s="538">
        <f>+([1]Données_Brutes!C152+[1]Données_Brutes!C153+[1]Données_Brutes!C154)/([1]Données_Brutes!B152+[1]Données_Brutes!B153+[1]Données_Brutes!B154)-1</f>
        <v>0.23269641452360168</v>
      </c>
      <c r="I56" s="537">
        <f>+([1]Données_Brutes!J23+[1]Données_Brutes!J24+[1]Données_Brutes!J25)/([1]Données_Brutes!I23+[1]Données_Brutes!I24+[1]Données_Brutes!I25)-1</f>
        <v>7.4095180296220642E-2</v>
      </c>
      <c r="J56" s="537">
        <f>+([1]Données_Brutes!K23+[1]Données_Brutes!K24+[1]Données_Brutes!K25)/([1]Données_Brutes!J23+[1]Données_Brutes!J24+[1]Données_Brutes!J25)-1</f>
        <v>0.20364866261318726</v>
      </c>
      <c r="K56" s="537">
        <f>+([1]Données_Brutes!L23+[1]Données_Brutes!L24+[1]Données_Brutes!L25)/([1]Données_Brutes!K23+[1]Données_Brutes!K24+[1]Données_Brutes!K25)-1</f>
        <v>-4.478192498864153E-2</v>
      </c>
      <c r="L56" s="537">
        <f>+([1]Données_Brutes!M23+[1]Données_Brutes!M24+[1]Données_Brutes!M25)/([1]Données_Brutes!L23+[1]Données_Brutes!L24+[1]Données_Brutes!L25)-1</f>
        <v>5.270597869557947E-2</v>
      </c>
      <c r="M56" s="538">
        <f>+([1]Données_Brutes!N23+[1]Données_Brutes!N24+[1]Données_Brutes!N25)/([1]Données_Brutes!M23+[1]Données_Brutes!M24+[1]Données_Brutes!M25)-1</f>
        <v>4.7808034450307346E-2</v>
      </c>
    </row>
    <row r="59" spans="1:14" ht="15.75" x14ac:dyDescent="0.25">
      <c r="A59" s="532" t="s">
        <v>602</v>
      </c>
    </row>
    <row r="60" spans="1:14" ht="15.75" thickBot="1" x14ac:dyDescent="0.3">
      <c r="A60" s="213" t="s">
        <v>142</v>
      </c>
    </row>
    <row r="61" spans="1:14" x14ac:dyDescent="0.25">
      <c r="A61" s="638" t="s">
        <v>601</v>
      </c>
      <c r="B61" s="661">
        <v>2012</v>
      </c>
      <c r="C61" s="661">
        <v>2013</v>
      </c>
      <c r="D61" s="661">
        <v>2014</v>
      </c>
      <c r="E61" s="661">
        <v>2015</v>
      </c>
      <c r="F61" s="661">
        <v>2016</v>
      </c>
      <c r="G61" s="661">
        <v>2017</v>
      </c>
      <c r="H61" s="661">
        <v>2018</v>
      </c>
      <c r="I61" s="662">
        <v>2019</v>
      </c>
      <c r="J61" s="662">
        <v>2020</v>
      </c>
      <c r="K61" s="1600">
        <v>2021</v>
      </c>
      <c r="L61" s="1600">
        <v>2022</v>
      </c>
      <c r="M61" s="662">
        <v>2023</v>
      </c>
      <c r="N61" s="1600">
        <v>2024</v>
      </c>
    </row>
    <row r="62" spans="1:14" x14ac:dyDescent="0.25">
      <c r="A62" s="570" t="s">
        <v>147</v>
      </c>
      <c r="B62" s="640">
        <v>17.155601191999999</v>
      </c>
      <c r="C62" s="640">
        <v>17.569993341</v>
      </c>
      <c r="D62" s="640">
        <v>17.829142058999999</v>
      </c>
      <c r="E62" s="640">
        <v>18.328414991999999</v>
      </c>
      <c r="F62" s="640">
        <v>19.149652073999999</v>
      </c>
      <c r="G62" s="640">
        <v>21.126128209000001</v>
      </c>
      <c r="H62" s="640">
        <v>22.260469858</v>
      </c>
      <c r="I62" s="640">
        <v>22.537411261999999</v>
      </c>
      <c r="J62" s="640">
        <v>21.809636233999999</v>
      </c>
      <c r="K62" s="1601">
        <v>22.562854448</v>
      </c>
      <c r="L62" s="1601">
        <v>23.238868230000001</v>
      </c>
      <c r="M62" s="1601">
        <v>24.438610423</v>
      </c>
      <c r="N62" s="1601">
        <v>24.967868649</v>
      </c>
    </row>
    <row r="63" spans="1:14" x14ac:dyDescent="0.25">
      <c r="A63" s="198" t="s">
        <v>35</v>
      </c>
      <c r="B63" s="641">
        <v>1.878499454</v>
      </c>
      <c r="C63" s="641">
        <v>1.998889186</v>
      </c>
      <c r="D63" s="641">
        <v>2.0393088690000001</v>
      </c>
      <c r="E63" s="641">
        <v>2.0788776470000001</v>
      </c>
      <c r="F63" s="641">
        <v>2.187487757</v>
      </c>
      <c r="G63" s="641">
        <v>2.9979117899999999</v>
      </c>
      <c r="H63" s="641">
        <v>3.582666551</v>
      </c>
      <c r="I63" s="641">
        <v>3.722077654</v>
      </c>
      <c r="J63" s="641">
        <v>3.8311748900000002</v>
      </c>
      <c r="K63" s="1584">
        <v>4.1518297049999999</v>
      </c>
      <c r="L63" s="1584">
        <v>4.3358675619999998</v>
      </c>
      <c r="M63" s="1584">
        <v>4.9906713189999996</v>
      </c>
      <c r="N63" s="1584">
        <v>6.2860952440000002</v>
      </c>
    </row>
    <row r="64" spans="1:14" x14ac:dyDescent="0.25">
      <c r="A64" s="198" t="s">
        <v>37</v>
      </c>
      <c r="B64" s="641">
        <v>2.9699141309999999</v>
      </c>
      <c r="C64" s="641">
        <v>3.064059737</v>
      </c>
      <c r="D64" s="641">
        <v>3.18570149</v>
      </c>
      <c r="E64" s="641">
        <v>3.2723590009999999</v>
      </c>
      <c r="F64" s="641">
        <v>3.5623850629999998</v>
      </c>
      <c r="G64" s="641">
        <v>3.685993796</v>
      </c>
      <c r="H64" s="641">
        <v>3.953895535</v>
      </c>
      <c r="I64" s="641">
        <v>4.0465452380000002</v>
      </c>
      <c r="J64" s="641">
        <v>4.1221661330000003</v>
      </c>
      <c r="K64" s="1584">
        <v>4.2764984569999998</v>
      </c>
      <c r="L64" s="1584">
        <v>4.4280494910000003</v>
      </c>
      <c r="M64" s="1584">
        <v>4.6419950329999997</v>
      </c>
      <c r="N64" s="1584">
        <v>4.8112571229999999</v>
      </c>
    </row>
    <row r="65" spans="1:14" x14ac:dyDescent="0.25">
      <c r="A65" s="198" t="s">
        <v>148</v>
      </c>
      <c r="B65" s="641">
        <v>0.59514922299999995</v>
      </c>
      <c r="C65" s="641">
        <v>0.60815936400000004</v>
      </c>
      <c r="D65" s="641">
        <v>0.61505942499999999</v>
      </c>
      <c r="E65" s="641">
        <v>0.62754793499999995</v>
      </c>
      <c r="F65" s="641">
        <v>0.61254741899999998</v>
      </c>
      <c r="G65" s="641">
        <v>0.597987202</v>
      </c>
      <c r="H65" s="641">
        <v>0.60058498999999999</v>
      </c>
      <c r="I65" s="641">
        <v>0.58654557500000004</v>
      </c>
      <c r="J65" s="641">
        <v>0.56442702099999997</v>
      </c>
      <c r="K65" s="1584">
        <v>0.56019651299999995</v>
      </c>
      <c r="L65" s="1584">
        <v>0.56060905500000002</v>
      </c>
      <c r="M65" s="1584">
        <v>0.85735821599999995</v>
      </c>
      <c r="N65" s="1584">
        <v>1.0831371279999999</v>
      </c>
    </row>
    <row r="66" spans="1:14" x14ac:dyDescent="0.25">
      <c r="A66" s="198" t="s">
        <v>39</v>
      </c>
      <c r="B66" s="641">
        <v>11.487464099</v>
      </c>
      <c r="C66" s="641">
        <v>11.648000473</v>
      </c>
      <c r="D66" s="641">
        <v>11.666591726</v>
      </c>
      <c r="E66" s="641">
        <v>12.120606970000001</v>
      </c>
      <c r="F66" s="641">
        <v>12.540402540000001</v>
      </c>
      <c r="G66" s="641">
        <v>13.621800439999999</v>
      </c>
      <c r="H66" s="641">
        <v>13.864780645</v>
      </c>
      <c r="I66" s="641">
        <v>13.957108754</v>
      </c>
      <c r="J66" s="641">
        <v>12.912480520000001</v>
      </c>
      <c r="K66" s="1584">
        <v>12.957967449</v>
      </c>
      <c r="L66" s="1584">
        <v>13.499557593</v>
      </c>
      <c r="M66" s="1584">
        <v>13.519858978</v>
      </c>
      <c r="N66" s="1584">
        <v>12.432675194</v>
      </c>
    </row>
    <row r="67" spans="1:14" x14ac:dyDescent="0.25">
      <c r="A67" s="198" t="s">
        <v>149</v>
      </c>
      <c r="B67" s="641">
        <v>0.22457428300000001</v>
      </c>
      <c r="C67" s="641">
        <v>0.25088457800000002</v>
      </c>
      <c r="D67" s="641">
        <v>0.32248054799999998</v>
      </c>
      <c r="E67" s="641">
        <v>0.229023437</v>
      </c>
      <c r="F67" s="641">
        <v>0.24682929200000001</v>
      </c>
      <c r="G67" s="641">
        <v>0.22243498</v>
      </c>
      <c r="H67" s="641">
        <v>0.25854213399999998</v>
      </c>
      <c r="I67" s="641">
        <v>0.22513403800000001</v>
      </c>
      <c r="J67" s="641">
        <v>0.37938766800000001</v>
      </c>
      <c r="K67" s="1584">
        <v>0.61636232199999996</v>
      </c>
      <c r="L67" s="1584">
        <v>0.41478452700000001</v>
      </c>
      <c r="M67" s="1584">
        <v>0.42872687799999998</v>
      </c>
      <c r="N67" s="1584">
        <v>0.35470395999999998</v>
      </c>
    </row>
    <row r="68" spans="1:14" x14ac:dyDescent="0.25">
      <c r="A68" s="572" t="s">
        <v>150</v>
      </c>
      <c r="B68" s="640">
        <v>22.498149081000001</v>
      </c>
      <c r="C68" s="640">
        <v>22.862743643999998</v>
      </c>
      <c r="D68" s="640">
        <v>22.587311976999999</v>
      </c>
      <c r="E68" s="640">
        <v>22.934164332999998</v>
      </c>
      <c r="F68" s="640">
        <v>23.923668462999998</v>
      </c>
      <c r="G68" s="640">
        <v>26.447086862999999</v>
      </c>
      <c r="H68" s="640">
        <v>27.998650076000001</v>
      </c>
      <c r="I68" s="640">
        <v>28.980543073</v>
      </c>
      <c r="J68" s="640">
        <v>26.862924308</v>
      </c>
      <c r="K68" s="1602">
        <v>28.319745706999999</v>
      </c>
      <c r="L68" s="1602">
        <v>29.463487522000001</v>
      </c>
      <c r="M68" s="1602">
        <v>30.315951870999999</v>
      </c>
      <c r="N68" s="1602">
        <v>30.917762101000001</v>
      </c>
    </row>
    <row r="69" spans="1:14" x14ac:dyDescent="0.25">
      <c r="A69" s="184" t="s">
        <v>60</v>
      </c>
      <c r="B69" s="641">
        <v>12.299279585000001</v>
      </c>
      <c r="C69" s="641">
        <v>12.579255723999999</v>
      </c>
      <c r="D69" s="641">
        <v>13.648907554000001</v>
      </c>
      <c r="E69" s="641">
        <v>14.988677409999999</v>
      </c>
      <c r="F69" s="641">
        <v>16.089001973999999</v>
      </c>
      <c r="G69" s="641">
        <v>18.277110558</v>
      </c>
      <c r="H69" s="641">
        <v>23.803635534000001</v>
      </c>
      <c r="I69" s="641">
        <v>24.434323921000001</v>
      </c>
      <c r="J69" s="641">
        <v>22.043502397000001</v>
      </c>
      <c r="K69" s="1584">
        <v>22.637481266999998</v>
      </c>
      <c r="L69" s="1584">
        <v>23.883444322999999</v>
      </c>
      <c r="M69" s="1584">
        <v>24.463592751</v>
      </c>
      <c r="N69" s="1584">
        <v>25.393298088000002</v>
      </c>
    </row>
    <row r="70" spans="1:14" x14ac:dyDescent="0.25">
      <c r="A70" s="539" t="s">
        <v>151</v>
      </c>
      <c r="B70" s="641">
        <v>4.4753688299999999</v>
      </c>
      <c r="C70" s="641">
        <v>4.7558319649999996</v>
      </c>
      <c r="D70" s="641">
        <v>4.643553893</v>
      </c>
      <c r="E70" s="641">
        <v>4.8137549079999999</v>
      </c>
      <c r="F70" s="641">
        <v>5.0537080149999998</v>
      </c>
      <c r="G70" s="641">
        <v>7.1334949620000003</v>
      </c>
      <c r="H70" s="641">
        <v>7.9669932919999997</v>
      </c>
      <c r="I70" s="641">
        <v>8.5164229900000006</v>
      </c>
      <c r="J70" s="641">
        <v>8.7390077270000006</v>
      </c>
      <c r="K70" s="1584">
        <v>-1.2791054070000001</v>
      </c>
      <c r="L70" s="1584">
        <v>-1.1813049609999999</v>
      </c>
      <c r="M70" s="1584">
        <v>-1.1744023379999999</v>
      </c>
      <c r="N70" s="1584">
        <v>-1.1640686010000001</v>
      </c>
    </row>
    <row r="71" spans="1:14" x14ac:dyDescent="0.25">
      <c r="A71" s="539" t="s">
        <v>152</v>
      </c>
      <c r="B71" s="641">
        <v>7.8239107539999999</v>
      </c>
      <c r="C71" s="641">
        <v>7.8234237579999997</v>
      </c>
      <c r="D71" s="641">
        <v>9.0053536609999991</v>
      </c>
      <c r="E71" s="641">
        <v>10.174922501999999</v>
      </c>
      <c r="F71" s="641">
        <v>11.035293959000001</v>
      </c>
      <c r="G71" s="641">
        <v>11.143615595</v>
      </c>
      <c r="H71" s="641">
        <v>15.836642242</v>
      </c>
      <c r="I71" s="641">
        <v>15.91790093</v>
      </c>
      <c r="J71" s="641">
        <v>13.30449467</v>
      </c>
      <c r="K71" s="1584">
        <v>23.916586674000001</v>
      </c>
      <c r="L71" s="1584">
        <v>25.064749284000001</v>
      </c>
      <c r="M71" s="1584">
        <v>25.637995089</v>
      </c>
      <c r="N71" s="1584">
        <v>26.557366689999998</v>
      </c>
    </row>
    <row r="72" spans="1:14" x14ac:dyDescent="0.25">
      <c r="A72" s="573" t="s">
        <v>214</v>
      </c>
      <c r="B72" s="641"/>
      <c r="C72" s="641"/>
      <c r="D72" s="641"/>
      <c r="E72" s="641"/>
      <c r="F72" s="641"/>
      <c r="G72" s="641">
        <v>0</v>
      </c>
      <c r="H72" s="641">
        <v>4.1969475770000004</v>
      </c>
      <c r="I72" s="641">
        <v>4.2914789559999997</v>
      </c>
      <c r="J72" s="641">
        <v>4.0252403670000003</v>
      </c>
      <c r="K72" s="1584">
        <v>14.645515913000001</v>
      </c>
      <c r="L72" s="1584">
        <v>15.863914028</v>
      </c>
      <c r="M72" s="1584">
        <v>16.337518973000002</v>
      </c>
      <c r="N72" s="1584">
        <v>16.409020768000001</v>
      </c>
    </row>
    <row r="73" spans="1:14" x14ac:dyDescent="0.25">
      <c r="A73" s="574" t="s">
        <v>522</v>
      </c>
      <c r="B73" s="641">
        <v>2.1168495940000001</v>
      </c>
      <c r="C73" s="641">
        <v>2.0416105779999998</v>
      </c>
      <c r="D73" s="641">
        <v>2.0768074460000001</v>
      </c>
      <c r="E73" s="641">
        <v>2.0863377949999999</v>
      </c>
      <c r="F73" s="641">
        <v>2.1867167169999999</v>
      </c>
      <c r="G73" s="641">
        <v>2.228536885</v>
      </c>
      <c r="H73" s="641">
        <v>2.3262298100000001</v>
      </c>
      <c r="I73" s="641">
        <v>2.2986395700000002</v>
      </c>
      <c r="J73" s="641">
        <v>2.0912906609999999</v>
      </c>
      <c r="K73" s="1597">
        <v>2.1634820760000002</v>
      </c>
      <c r="L73" s="1597">
        <v>1.890705748</v>
      </c>
      <c r="M73" s="1597">
        <v>2.0341952769999998</v>
      </c>
      <c r="N73" s="1597">
        <v>2.3616434229999999</v>
      </c>
    </row>
    <row r="74" spans="1:14" x14ac:dyDescent="0.25">
      <c r="A74" s="574" t="s">
        <v>523</v>
      </c>
      <c r="B74" s="641">
        <v>4.1477427000000002</v>
      </c>
      <c r="C74" s="641">
        <v>4.1764415110000002</v>
      </c>
      <c r="D74" s="641">
        <v>4.2425589500000003</v>
      </c>
      <c r="E74" s="641">
        <v>5.2333445699999999</v>
      </c>
      <c r="F74" s="641">
        <v>5.535957979</v>
      </c>
      <c r="G74" s="641">
        <v>5.4764067540000001</v>
      </c>
      <c r="H74" s="641">
        <v>5.5337569430000002</v>
      </c>
      <c r="I74" s="641">
        <v>5.4560952550000001</v>
      </c>
      <c r="J74" s="641">
        <v>5.0325439860000003</v>
      </c>
      <c r="K74" s="1597">
        <v>5.1416918210000002</v>
      </c>
      <c r="L74" s="1597">
        <v>5.3311860739999997</v>
      </c>
      <c r="M74" s="1597">
        <v>5.4493591439999998</v>
      </c>
      <c r="N74" s="1597">
        <v>6.1369490200000003</v>
      </c>
    </row>
    <row r="75" spans="1:14" x14ac:dyDescent="0.25">
      <c r="A75" s="198" t="s">
        <v>153</v>
      </c>
      <c r="B75" s="641">
        <v>9.3412174710000002</v>
      </c>
      <c r="C75" s="641">
        <v>9.3469699179999992</v>
      </c>
      <c r="D75" s="641">
        <v>7.9536225360000001</v>
      </c>
      <c r="E75" s="641">
        <v>6.5923151359999999</v>
      </c>
      <c r="F75" s="641">
        <v>6.3705775139999998</v>
      </c>
      <c r="G75" s="641">
        <v>5.877686948</v>
      </c>
      <c r="H75" s="641">
        <v>1.923293028</v>
      </c>
      <c r="I75" s="641">
        <v>1.8570384900000001</v>
      </c>
      <c r="J75" s="641">
        <v>1.9309859220000001</v>
      </c>
      <c r="K75" s="1584">
        <v>2.2056023260000002</v>
      </c>
      <c r="L75" s="1584">
        <v>2.2590727070000001</v>
      </c>
      <c r="M75" s="1584">
        <v>2.3563536269999998</v>
      </c>
      <c r="N75" s="1584">
        <v>1.8613213689999999</v>
      </c>
    </row>
    <row r="76" spans="1:14" x14ac:dyDescent="0.25">
      <c r="A76" s="539" t="s">
        <v>154</v>
      </c>
      <c r="B76" s="641">
        <v>5.4487613250000004</v>
      </c>
      <c r="C76" s="641">
        <v>5.4590084980000002</v>
      </c>
      <c r="D76" s="641">
        <v>5.2747842619999998</v>
      </c>
      <c r="E76" s="641">
        <v>4.824665317</v>
      </c>
      <c r="F76" s="641">
        <v>4.5842437260000004</v>
      </c>
      <c r="G76" s="641">
        <v>4.1262021300000002</v>
      </c>
      <c r="H76" s="641">
        <v>0.304387142</v>
      </c>
      <c r="I76" s="641">
        <v>0.30438569999999998</v>
      </c>
      <c r="J76" s="641">
        <v>0.30395251699999998</v>
      </c>
      <c r="K76" s="1584">
        <v>0.305109674</v>
      </c>
      <c r="L76" s="1584">
        <v>0.304380716</v>
      </c>
      <c r="M76" s="1584">
        <v>0.304398744</v>
      </c>
      <c r="N76" s="1584">
        <v>0.30418435599999999</v>
      </c>
    </row>
    <row r="77" spans="1:14" x14ac:dyDescent="0.25">
      <c r="A77" s="539" t="s">
        <v>155</v>
      </c>
      <c r="B77" s="641">
        <v>3.0274721599999999</v>
      </c>
      <c r="C77" s="641">
        <v>3.0519697250000002</v>
      </c>
      <c r="D77" s="641">
        <v>1.8548504100000001</v>
      </c>
      <c r="E77" s="641">
        <v>0.961448529</v>
      </c>
      <c r="F77" s="641">
        <v>0.96692015499999995</v>
      </c>
      <c r="G77" s="641">
        <v>0.98156403999999997</v>
      </c>
      <c r="H77" s="641">
        <v>0.89773578200000004</v>
      </c>
      <c r="I77" s="641">
        <v>0.87424120299999997</v>
      </c>
      <c r="J77" s="641">
        <v>1.0032154069999999</v>
      </c>
      <c r="K77" s="1584">
        <v>1.026393146</v>
      </c>
      <c r="L77" s="1584">
        <v>1.0345978899999999</v>
      </c>
      <c r="M77" s="1584">
        <v>1.0403114469999999</v>
      </c>
      <c r="N77" s="1584">
        <v>1.0295635249999999</v>
      </c>
    </row>
    <row r="78" spans="1:14" x14ac:dyDescent="0.25">
      <c r="A78" s="539" t="s">
        <v>156</v>
      </c>
      <c r="B78" s="641">
        <v>0.86498398600000004</v>
      </c>
      <c r="C78" s="641">
        <v>0.83599169399999995</v>
      </c>
      <c r="D78" s="641">
        <v>0.82398786300000004</v>
      </c>
      <c r="E78" s="641">
        <v>0.80620128999999996</v>
      </c>
      <c r="F78" s="641">
        <v>0.81941363099999998</v>
      </c>
      <c r="G78" s="641">
        <v>0.76992077699999995</v>
      </c>
      <c r="H78" s="641">
        <v>0.72117010299999995</v>
      </c>
      <c r="I78" s="641">
        <v>0.67841158700000004</v>
      </c>
      <c r="J78" s="641">
        <v>0.62381799699999996</v>
      </c>
      <c r="K78" s="1584">
        <v>0.874099505</v>
      </c>
      <c r="L78" s="1584">
        <v>0.920094101</v>
      </c>
      <c r="M78" s="1584">
        <v>1.011643436</v>
      </c>
      <c r="N78" s="1584">
        <v>0.52757348800000003</v>
      </c>
    </row>
    <row r="79" spans="1:14" x14ac:dyDescent="0.25">
      <c r="A79" s="199" t="s">
        <v>157</v>
      </c>
      <c r="B79" s="641">
        <v>0.57946672399999999</v>
      </c>
      <c r="C79" s="641">
        <v>0.65729557800000005</v>
      </c>
      <c r="D79" s="641">
        <v>0.68817092599999996</v>
      </c>
      <c r="E79" s="641">
        <v>1.010978854</v>
      </c>
      <c r="F79" s="641">
        <v>1.1132689520000001</v>
      </c>
      <c r="G79" s="641">
        <v>1.840822695</v>
      </c>
      <c r="H79" s="641">
        <v>1.7666292480000001</v>
      </c>
      <c r="I79" s="641">
        <v>2.115400932</v>
      </c>
      <c r="J79" s="641">
        <v>2.3417535329999999</v>
      </c>
      <c r="K79" s="1584">
        <v>2.6726276289999999</v>
      </c>
      <c r="L79" s="1584">
        <v>2.7709484390000001</v>
      </c>
      <c r="M79" s="1584">
        <v>2.7085405319999998</v>
      </c>
      <c r="N79" s="1584">
        <v>2.2439413789999998</v>
      </c>
    </row>
    <row r="80" spans="1:14" x14ac:dyDescent="0.25">
      <c r="A80" s="184" t="s">
        <v>94</v>
      </c>
      <c r="B80" s="641">
        <v>1.0088746000000001E-2</v>
      </c>
      <c r="C80" s="641">
        <v>1.6087579000000001E-2</v>
      </c>
      <c r="D80" s="641">
        <v>2.3404761E-2</v>
      </c>
      <c r="E80" s="641">
        <v>2.6989787000000001E-2</v>
      </c>
      <c r="F80" s="641">
        <v>3.2630359999999997E-2</v>
      </c>
      <c r="G80" s="641">
        <v>8.2815937000000006E-2</v>
      </c>
      <c r="H80" s="641">
        <v>0.13485534199999999</v>
      </c>
      <c r="I80" s="641">
        <v>0.168363702</v>
      </c>
      <c r="J80" s="641">
        <v>0.14589031799999999</v>
      </c>
      <c r="K80" s="1603">
        <v>0.16713985000000001</v>
      </c>
      <c r="L80" s="1603">
        <v>0.190112947</v>
      </c>
      <c r="M80" s="1603">
        <v>0.32175104199999999</v>
      </c>
      <c r="N80" s="1603">
        <v>0.75811846800000005</v>
      </c>
    </row>
    <row r="81" spans="1:14" x14ac:dyDescent="0.25">
      <c r="A81" s="198" t="s">
        <v>158</v>
      </c>
      <c r="B81" s="641">
        <v>0.26809655300000002</v>
      </c>
      <c r="C81" s="641">
        <v>0.26313484300000001</v>
      </c>
      <c r="D81" s="641">
        <v>0.27320619899999998</v>
      </c>
      <c r="E81" s="641">
        <v>0.31520314300000002</v>
      </c>
      <c r="F81" s="641">
        <v>0.31818966199999998</v>
      </c>
      <c r="G81" s="641">
        <v>0.36865072399999999</v>
      </c>
      <c r="H81" s="641">
        <v>0.370236921</v>
      </c>
      <c r="I81" s="641">
        <v>0.40541602700000001</v>
      </c>
      <c r="J81" s="641">
        <v>0.40079213499999999</v>
      </c>
      <c r="K81" s="1584">
        <v>0.63689463400000002</v>
      </c>
      <c r="L81" s="1584">
        <v>0.35990910399999998</v>
      </c>
      <c r="M81" s="1584">
        <v>0.465713918</v>
      </c>
      <c r="N81" s="1584">
        <v>0.66108279599999997</v>
      </c>
    </row>
    <row r="82" spans="1:14" x14ac:dyDescent="0.25">
      <c r="A82" s="575" t="s">
        <v>159</v>
      </c>
      <c r="B82" s="640">
        <v>5.3425478890000004</v>
      </c>
      <c r="C82" s="640">
        <v>5.292750303</v>
      </c>
      <c r="D82" s="640">
        <v>4.758169917</v>
      </c>
      <c r="E82" s="640">
        <v>4.6057493410000001</v>
      </c>
      <c r="F82" s="640">
        <v>4.7740163889999998</v>
      </c>
      <c r="G82" s="640">
        <v>5.320958654</v>
      </c>
      <c r="H82" s="640">
        <v>5.738180217</v>
      </c>
      <c r="I82" s="640">
        <v>6.4431318109999998</v>
      </c>
      <c r="J82" s="640">
        <v>5.0532880740000001</v>
      </c>
      <c r="K82" s="1601">
        <v>5.7568912579999996</v>
      </c>
      <c r="L82" s="1601">
        <v>6.2246192919999999</v>
      </c>
      <c r="M82" s="1601">
        <v>5.8773414480000001</v>
      </c>
      <c r="N82" s="1601">
        <v>5.9498934520000004</v>
      </c>
    </row>
    <row r="83" spans="1:14" x14ac:dyDescent="0.25">
      <c r="A83" s="576" t="s">
        <v>160</v>
      </c>
      <c r="B83" s="641">
        <v>3.7184833149999998</v>
      </c>
      <c r="C83" s="641">
        <v>3.2944546899999998</v>
      </c>
      <c r="D83" s="641">
        <v>2.8282660119999998</v>
      </c>
      <c r="E83" s="641">
        <v>2.5343237369999998</v>
      </c>
      <c r="F83" s="641">
        <v>2.8387869860000001</v>
      </c>
      <c r="G83" s="641">
        <v>3.5039052449999999</v>
      </c>
      <c r="H83" s="641">
        <v>3.6324951209999998</v>
      </c>
      <c r="I83" s="641">
        <v>4.5510949690000002</v>
      </c>
      <c r="J83" s="641">
        <v>2.6667089490000002</v>
      </c>
      <c r="K83" s="1604">
        <v>4.0055227880000004</v>
      </c>
      <c r="L83" s="1604">
        <v>4.1247030479999998</v>
      </c>
      <c r="M83" s="1604">
        <v>3.6375946180000001</v>
      </c>
      <c r="N83" s="1604">
        <v>3.365926757</v>
      </c>
    </row>
    <row r="84" spans="1:14" x14ac:dyDescent="0.25">
      <c r="A84" s="577" t="s">
        <v>161</v>
      </c>
      <c r="B84" s="640">
        <v>8.4890297459999999</v>
      </c>
      <c r="C84" s="640">
        <v>8.9458631700000009</v>
      </c>
      <c r="D84" s="640">
        <v>9.2769556869999992</v>
      </c>
      <c r="E84" s="640">
        <v>9.605550246</v>
      </c>
      <c r="F84" s="640">
        <v>9.0270139399999998</v>
      </c>
      <c r="G84" s="640">
        <v>9.6835666180000004</v>
      </c>
      <c r="H84" s="640">
        <v>10.030316827</v>
      </c>
      <c r="I84" s="640">
        <v>11.087845642</v>
      </c>
      <c r="J84" s="640">
        <v>12.667775822999999</v>
      </c>
      <c r="K84" s="1602">
        <v>13.226468125</v>
      </c>
      <c r="L84" s="1602">
        <v>13.093824389</v>
      </c>
      <c r="M84" s="1602">
        <v>13.711728043999999</v>
      </c>
      <c r="N84" s="1602">
        <v>14.535810701999999</v>
      </c>
    </row>
    <row r="85" spans="1:14" x14ac:dyDescent="0.25">
      <c r="A85" s="219" t="s">
        <v>109</v>
      </c>
      <c r="B85" s="641">
        <v>2.8164379820000001</v>
      </c>
      <c r="C85" s="641">
        <v>2.7631496389999999</v>
      </c>
      <c r="D85" s="641">
        <v>2.931269221</v>
      </c>
      <c r="E85" s="641">
        <v>3.0963391709999999</v>
      </c>
      <c r="F85" s="641">
        <v>3.1515853329999999</v>
      </c>
      <c r="G85" s="641">
        <v>3.331467017</v>
      </c>
      <c r="H85" s="641">
        <v>3.196054717</v>
      </c>
      <c r="I85" s="641">
        <v>3.3825536270000001</v>
      </c>
      <c r="J85" s="641">
        <v>3.241224984</v>
      </c>
      <c r="K85" s="1584">
        <v>3.8916576570000001</v>
      </c>
      <c r="L85" s="1584">
        <v>3.8996596189999999</v>
      </c>
      <c r="M85" s="1584">
        <v>4.1080075850000002</v>
      </c>
      <c r="N85" s="1584">
        <v>3.8918475190000001</v>
      </c>
    </row>
    <row r="86" spans="1:14" x14ac:dyDescent="0.25">
      <c r="A86" s="219" t="s">
        <v>162</v>
      </c>
      <c r="B86" s="641">
        <v>5.2940404699999997</v>
      </c>
      <c r="C86" s="641">
        <v>5.7785747199999999</v>
      </c>
      <c r="D86" s="641">
        <v>5.9151127089999997</v>
      </c>
      <c r="E86" s="641">
        <v>5.9451588160000002</v>
      </c>
      <c r="F86" s="641">
        <v>5.4697603859999999</v>
      </c>
      <c r="G86" s="641">
        <v>5.7359239430000004</v>
      </c>
      <c r="H86" s="641">
        <v>6.347387683</v>
      </c>
      <c r="I86" s="641">
        <v>7.137316964</v>
      </c>
      <c r="J86" s="641">
        <v>8.5627191620000005</v>
      </c>
      <c r="K86" s="1584">
        <v>8.6285232159999996</v>
      </c>
      <c r="L86" s="1584">
        <v>8.6007467809999998</v>
      </c>
      <c r="M86" s="1584">
        <v>9.0201690029999995</v>
      </c>
      <c r="N86" s="1584">
        <v>9.7592185649999994</v>
      </c>
    </row>
    <row r="87" spans="1:14" x14ac:dyDescent="0.25">
      <c r="A87" s="219" t="s">
        <v>202</v>
      </c>
      <c r="B87" s="641">
        <v>0.37855129300000001</v>
      </c>
      <c r="C87" s="641">
        <v>0.40413881000000001</v>
      </c>
      <c r="D87" s="641">
        <v>0.430573757</v>
      </c>
      <c r="E87" s="641">
        <v>0.56405225800000003</v>
      </c>
      <c r="F87" s="641">
        <v>0.40566822000000002</v>
      </c>
      <c r="G87" s="641">
        <v>0.61617565699999999</v>
      </c>
      <c r="H87" s="641">
        <v>0.48687442600000003</v>
      </c>
      <c r="I87" s="641">
        <v>0.56797505000000004</v>
      </c>
      <c r="J87" s="641">
        <v>0.86383167599999999</v>
      </c>
      <c r="K87" s="1584">
        <v>0.706287251</v>
      </c>
      <c r="L87" s="1584">
        <v>0.59341798899999998</v>
      </c>
      <c r="M87" s="1584">
        <v>0.58355145600000002</v>
      </c>
      <c r="N87" s="1584">
        <v>0.88474461800000004</v>
      </c>
    </row>
    <row r="88" spans="1:14" x14ac:dyDescent="0.25">
      <c r="A88" s="577" t="s">
        <v>164</v>
      </c>
      <c r="B88" s="640">
        <v>2.3321875360000002</v>
      </c>
      <c r="C88" s="640">
        <v>2.4931898399999999</v>
      </c>
      <c r="D88" s="640">
        <v>2.4915064600000001</v>
      </c>
      <c r="E88" s="640">
        <v>2.9061724459999998</v>
      </c>
      <c r="F88" s="640">
        <v>2.8162903450000001</v>
      </c>
      <c r="G88" s="640">
        <v>3.5193246760000001</v>
      </c>
      <c r="H88" s="640">
        <v>4.2011840720000002</v>
      </c>
      <c r="I88" s="640">
        <v>4.6263251179999996</v>
      </c>
      <c r="J88" s="640">
        <v>5.269526012</v>
      </c>
      <c r="K88" s="1602">
        <v>5.3328219710000004</v>
      </c>
      <c r="L88" s="1602">
        <v>5.3540758689999999</v>
      </c>
      <c r="M88" s="1602">
        <v>6.1321673920000004</v>
      </c>
      <c r="N88" s="1602">
        <v>6.3248121309999998</v>
      </c>
    </row>
    <row r="89" spans="1:14" x14ac:dyDescent="0.25">
      <c r="A89" s="219" t="s">
        <v>124</v>
      </c>
      <c r="B89" s="641">
        <v>0.48714374199999999</v>
      </c>
      <c r="C89" s="641">
        <v>0.50911852300000005</v>
      </c>
      <c r="D89" s="641">
        <v>0.48076029999999997</v>
      </c>
      <c r="E89" s="641">
        <v>0.48040976600000002</v>
      </c>
      <c r="F89" s="641">
        <v>0.51502442299999995</v>
      </c>
      <c r="G89" s="641">
        <v>0.55348702100000002</v>
      </c>
      <c r="H89" s="641">
        <v>0.57174291300000002</v>
      </c>
      <c r="I89" s="641">
        <v>0.51270956700000003</v>
      </c>
      <c r="J89" s="641">
        <v>0.51744124800000002</v>
      </c>
      <c r="K89" s="1584">
        <v>0.57030735899999996</v>
      </c>
      <c r="L89" s="1584">
        <v>0.60184527200000004</v>
      </c>
      <c r="M89" s="1584">
        <v>0.59184868199999996</v>
      </c>
      <c r="N89" s="1584">
        <v>0.63155173899999995</v>
      </c>
    </row>
    <row r="90" spans="1:14" x14ac:dyDescent="0.25">
      <c r="A90" s="219" t="s">
        <v>203</v>
      </c>
      <c r="B90" s="641">
        <v>1.526215745</v>
      </c>
      <c r="C90" s="641">
        <v>1.5810930510000001</v>
      </c>
      <c r="D90" s="641">
        <v>1.6134379619999999</v>
      </c>
      <c r="E90" s="641">
        <v>1.842590266</v>
      </c>
      <c r="F90" s="641">
        <v>2.0047819090000001</v>
      </c>
      <c r="G90" s="641">
        <v>2.6271556220000001</v>
      </c>
      <c r="H90" s="641">
        <v>3.1617919909999999</v>
      </c>
      <c r="I90" s="641">
        <v>3.6168560250000001</v>
      </c>
      <c r="J90" s="641">
        <v>4.1936395519999996</v>
      </c>
      <c r="K90" s="1584">
        <v>4.2047547139999999</v>
      </c>
      <c r="L90" s="1584">
        <v>4.2347180460000002</v>
      </c>
      <c r="M90" s="1584">
        <v>4.9876704529999998</v>
      </c>
      <c r="N90" s="1584">
        <v>5.0526769639999998</v>
      </c>
    </row>
    <row r="91" spans="1:14" x14ac:dyDescent="0.25">
      <c r="A91" s="219" t="s">
        <v>166</v>
      </c>
      <c r="B91" s="641">
        <v>0.31882804799999998</v>
      </c>
      <c r="C91" s="641">
        <v>0.40297826399999997</v>
      </c>
      <c r="D91" s="641">
        <v>0.397308198</v>
      </c>
      <c r="E91" s="641">
        <v>0.583172413</v>
      </c>
      <c r="F91" s="641">
        <v>0.29648401200000002</v>
      </c>
      <c r="G91" s="641">
        <v>0.33868203200000002</v>
      </c>
      <c r="H91" s="641">
        <v>0.46764916699999998</v>
      </c>
      <c r="I91" s="641">
        <v>0.49675952499999998</v>
      </c>
      <c r="J91" s="641">
        <v>0.558445211</v>
      </c>
      <c r="K91" s="1584">
        <v>0.55775989699999995</v>
      </c>
      <c r="L91" s="1584">
        <v>0.51751255100000004</v>
      </c>
      <c r="M91" s="1584">
        <v>0.552648256</v>
      </c>
      <c r="N91" s="1584">
        <v>0.64058342800000001</v>
      </c>
    </row>
    <row r="92" spans="1:14" x14ac:dyDescent="0.25">
      <c r="A92" s="575" t="s">
        <v>167</v>
      </c>
      <c r="B92" s="641">
        <v>25.644630938999999</v>
      </c>
      <c r="C92" s="641">
        <v>26.515856511999999</v>
      </c>
      <c r="D92" s="641">
        <v>27.106097747</v>
      </c>
      <c r="E92" s="641">
        <v>27.933965238999999</v>
      </c>
      <c r="F92" s="641">
        <v>28.176666014999999</v>
      </c>
      <c r="G92" s="641">
        <v>30.809694827000001</v>
      </c>
      <c r="H92" s="641">
        <v>32.290786685</v>
      </c>
      <c r="I92" s="641">
        <v>33.625256903999997</v>
      </c>
      <c r="J92" s="641">
        <v>34.477412057000002</v>
      </c>
      <c r="K92" s="1601">
        <v>35.789322573</v>
      </c>
      <c r="L92" s="1601">
        <v>36.332692618999999</v>
      </c>
      <c r="M92" s="1601">
        <v>38.150338466999997</v>
      </c>
      <c r="N92" s="1601">
        <v>39.503679351000002</v>
      </c>
    </row>
    <row r="93" spans="1:14" x14ac:dyDescent="0.25">
      <c r="A93" s="577" t="s">
        <v>168</v>
      </c>
      <c r="B93" s="641">
        <v>24.830336617</v>
      </c>
      <c r="C93" s="641">
        <v>25.355933484000001</v>
      </c>
      <c r="D93" s="641">
        <v>25.078818437999999</v>
      </c>
      <c r="E93" s="641">
        <v>25.840336779000001</v>
      </c>
      <c r="F93" s="641">
        <v>26.739958809000001</v>
      </c>
      <c r="G93" s="641">
        <v>29.966411539999999</v>
      </c>
      <c r="H93" s="641">
        <v>32.199834148000001</v>
      </c>
      <c r="I93" s="641">
        <v>33.606868190999997</v>
      </c>
      <c r="J93" s="641">
        <v>32.132450321</v>
      </c>
      <c r="K93" s="1602">
        <v>33.652567679000001</v>
      </c>
      <c r="L93" s="1602">
        <v>34.817563391999997</v>
      </c>
      <c r="M93" s="1602">
        <v>36.448119261999999</v>
      </c>
      <c r="N93" s="1602">
        <v>37.242574232000003</v>
      </c>
    </row>
    <row r="94" spans="1:14" x14ac:dyDescent="0.25">
      <c r="A94" s="576" t="s">
        <v>169</v>
      </c>
      <c r="B94" s="640">
        <v>-0.81429432099999999</v>
      </c>
      <c r="C94" s="640">
        <v>-1.1599230270000001</v>
      </c>
      <c r="D94" s="640">
        <v>-2.0272793089999999</v>
      </c>
      <c r="E94" s="640">
        <v>-2.0936284590000001</v>
      </c>
      <c r="F94" s="640">
        <v>-1.4367072059999999</v>
      </c>
      <c r="G94" s="640">
        <v>-0.84328328699999999</v>
      </c>
      <c r="H94" s="640">
        <v>-9.0952536E-2</v>
      </c>
      <c r="I94" s="640">
        <v>-1.8388712000000002E-2</v>
      </c>
      <c r="J94" s="640">
        <v>-2.3449617360000001</v>
      </c>
      <c r="K94" s="1605">
        <v>-2.1367548940000001</v>
      </c>
      <c r="L94" s="1605">
        <v>-1.5151292270000001</v>
      </c>
      <c r="M94" s="1605">
        <v>-1.702219205</v>
      </c>
      <c r="N94" s="1605">
        <v>-2.2611051190000002</v>
      </c>
    </row>
    <row r="95" spans="1:14" x14ac:dyDescent="0.25">
      <c r="A95" s="578" t="s">
        <v>170</v>
      </c>
      <c r="B95" s="641">
        <v>1.6240645730000001</v>
      </c>
      <c r="C95" s="641">
        <v>1.9982956119999999</v>
      </c>
      <c r="D95" s="641">
        <v>1.929903905</v>
      </c>
      <c r="E95" s="641">
        <v>2.0714256029999998</v>
      </c>
      <c r="F95" s="641">
        <v>1.935229402</v>
      </c>
      <c r="G95" s="641">
        <v>1.8170534089999999</v>
      </c>
      <c r="H95" s="641">
        <v>2.1056850950000001</v>
      </c>
      <c r="I95" s="641">
        <v>1.8920368409999999</v>
      </c>
      <c r="J95" s="641">
        <v>2.3865791239999998</v>
      </c>
      <c r="K95" s="1589">
        <v>1.7513684700000001</v>
      </c>
      <c r="L95" s="1589">
        <v>2.0999162440000001</v>
      </c>
      <c r="M95" s="1589">
        <v>2.2397468300000001</v>
      </c>
      <c r="N95" s="1589">
        <v>2.5839666939999999</v>
      </c>
    </row>
    <row r="96" spans="1:14" x14ac:dyDescent="0.25">
      <c r="A96" s="219" t="s">
        <v>171</v>
      </c>
      <c r="B96" s="641">
        <v>2.7063481440000001</v>
      </c>
      <c r="C96" s="641">
        <v>3.0065659720000002</v>
      </c>
      <c r="D96" s="641">
        <v>3.56312147</v>
      </c>
      <c r="E96" s="641">
        <v>4.1312967059999997</v>
      </c>
      <c r="F96" s="641">
        <v>3.5308307729999999</v>
      </c>
      <c r="G96" s="641">
        <v>2.5343923610000001</v>
      </c>
      <c r="H96" s="641">
        <v>2.696703716</v>
      </c>
      <c r="I96" s="641">
        <v>2.031829568</v>
      </c>
      <c r="J96" s="641">
        <v>4.7988922479999996</v>
      </c>
      <c r="K96" s="1584">
        <v>4.0597421039999997</v>
      </c>
      <c r="L96" s="1584">
        <v>3.421367322</v>
      </c>
      <c r="M96" s="1584">
        <v>3.478637585</v>
      </c>
      <c r="N96" s="1584">
        <v>4.8341214539999999</v>
      </c>
    </row>
    <row r="97" spans="1:14" x14ac:dyDescent="0.25">
      <c r="A97" s="219" t="s">
        <v>204</v>
      </c>
      <c r="B97" s="641">
        <v>1.08228357</v>
      </c>
      <c r="C97" s="641">
        <v>1.0082703589999999</v>
      </c>
      <c r="D97" s="641">
        <v>1.633217565</v>
      </c>
      <c r="E97" s="641">
        <v>2.0598711019999998</v>
      </c>
      <c r="F97" s="641">
        <v>1.5956013710000001</v>
      </c>
      <c r="G97" s="641">
        <v>0.717338951</v>
      </c>
      <c r="H97" s="641">
        <v>0.59101862000000005</v>
      </c>
      <c r="I97" s="641">
        <v>0.13979272600000001</v>
      </c>
      <c r="J97" s="641">
        <v>2.4123131230000001</v>
      </c>
      <c r="K97" s="1590">
        <v>2.3083736340000001</v>
      </c>
      <c r="L97" s="1590">
        <v>1.3214510779999999</v>
      </c>
      <c r="M97" s="1590">
        <v>1.2388907549999999</v>
      </c>
      <c r="N97" s="1590">
        <v>2.25015476</v>
      </c>
    </row>
    <row r="98" spans="1:14" x14ac:dyDescent="0.25">
      <c r="A98" s="575" t="s">
        <v>173</v>
      </c>
      <c r="B98" s="641">
        <v>27.268695512000001</v>
      </c>
      <c r="C98" s="641">
        <v>28.514152123999999</v>
      </c>
      <c r="D98" s="641">
        <v>29.036001651999999</v>
      </c>
      <c r="E98" s="641">
        <v>30.005390842000001</v>
      </c>
      <c r="F98" s="641">
        <v>30.111895416999999</v>
      </c>
      <c r="G98" s="641">
        <v>32.626748235999997</v>
      </c>
      <c r="H98" s="641">
        <v>34.396471781000002</v>
      </c>
      <c r="I98" s="641">
        <v>35.517293746</v>
      </c>
      <c r="J98" s="641">
        <v>36.863991181999999</v>
      </c>
      <c r="K98" s="1601">
        <v>37.540691043000002</v>
      </c>
      <c r="L98" s="1601">
        <v>38.432608864000002</v>
      </c>
      <c r="M98" s="1601">
        <v>40.390085296999999</v>
      </c>
      <c r="N98" s="1601">
        <v>42.087646045</v>
      </c>
    </row>
    <row r="99" spans="1:14" x14ac:dyDescent="0.25">
      <c r="A99" s="577" t="s">
        <v>174</v>
      </c>
      <c r="B99" s="641">
        <v>27.536684762</v>
      </c>
      <c r="C99" s="641">
        <v>28.362499455999998</v>
      </c>
      <c r="D99" s="641">
        <v>28.641939908000001</v>
      </c>
      <c r="E99" s="641">
        <v>29.971633486000002</v>
      </c>
      <c r="F99" s="641">
        <v>30.270789581999999</v>
      </c>
      <c r="G99" s="641">
        <v>32.500803900999998</v>
      </c>
      <c r="H99" s="641">
        <v>34.896537864999999</v>
      </c>
      <c r="I99" s="641">
        <v>35.638697759999999</v>
      </c>
      <c r="J99" s="641">
        <v>36.931342569000002</v>
      </c>
      <c r="K99" s="1602">
        <v>37.712309783000002</v>
      </c>
      <c r="L99" s="1602">
        <v>38.238930715000002</v>
      </c>
      <c r="M99" s="1602">
        <v>39.926756847</v>
      </c>
      <c r="N99" s="1602">
        <v>42.076695686000001</v>
      </c>
    </row>
    <row r="100" spans="1:14" x14ac:dyDescent="0.25">
      <c r="A100" s="547" t="s">
        <v>175</v>
      </c>
      <c r="B100" s="641">
        <v>0.26798924899999998</v>
      </c>
      <c r="C100" s="641">
        <v>-0.15165266799999999</v>
      </c>
      <c r="D100" s="641">
        <v>-0.39406174300000002</v>
      </c>
      <c r="E100" s="641">
        <v>-3.3757356000000002E-2</v>
      </c>
      <c r="F100" s="641">
        <v>0.158894165</v>
      </c>
      <c r="G100" s="641">
        <v>-0.12594433499999999</v>
      </c>
      <c r="H100" s="641">
        <v>0.50006608299999999</v>
      </c>
      <c r="I100" s="641">
        <v>0.12140401300000001</v>
      </c>
      <c r="J100" s="641">
        <v>6.7351386999999999E-2</v>
      </c>
      <c r="K100" s="1591">
        <v>0.17161873899999999</v>
      </c>
      <c r="L100" s="1591">
        <v>-0.19367814799999999</v>
      </c>
      <c r="M100" s="1591">
        <v>-0.46332845</v>
      </c>
      <c r="N100" s="1591">
        <v>-1.0950359999999999E-2</v>
      </c>
    </row>
    <row r="101" spans="1:14" x14ac:dyDescent="0.25">
      <c r="A101" s="663" t="s">
        <v>596</v>
      </c>
      <c r="B101" s="640">
        <v>19.120649783000001</v>
      </c>
      <c r="C101" s="640">
        <v>20.282374791999999</v>
      </c>
      <c r="D101" s="640">
        <v>22.011436786000001</v>
      </c>
      <c r="E101" s="640">
        <v>24.044502679000001</v>
      </c>
      <c r="F101" s="640">
        <v>26.10019904</v>
      </c>
      <c r="G101" s="640">
        <v>26.833359170000001</v>
      </c>
      <c r="H101" s="640">
        <v>27.806294372</v>
      </c>
      <c r="I101" s="640">
        <v>27.990351164</v>
      </c>
      <c r="J101" s="640">
        <v>30.502600094999998</v>
      </c>
      <c r="K101" s="1592">
        <v>32.934211507999997</v>
      </c>
      <c r="L101" s="1592">
        <v>34.192809408999999</v>
      </c>
      <c r="M101" s="1592">
        <v>35.423117179000002</v>
      </c>
      <c r="N101" s="1592">
        <v>37.583077271999997</v>
      </c>
    </row>
    <row r="102" spans="1:14" x14ac:dyDescent="0.25">
      <c r="A102" s="575" t="s">
        <v>176</v>
      </c>
      <c r="K102" s="1589"/>
      <c r="L102" s="1589"/>
      <c r="M102" s="1589"/>
      <c r="N102" s="1589"/>
    </row>
    <row r="103" spans="1:14" x14ac:dyDescent="0.25">
      <c r="A103" s="97" t="s">
        <v>177</v>
      </c>
      <c r="B103" s="148">
        <v>0.23746610753467964</v>
      </c>
      <c r="C103" s="148">
        <v>0.23150110001732041</v>
      </c>
      <c r="D103" s="148">
        <v>0.21065675817667484</v>
      </c>
      <c r="E103" s="148">
        <v>0.2008248163798487</v>
      </c>
      <c r="F103" s="148">
        <v>0.19955202089443033</v>
      </c>
      <c r="G103" s="148">
        <v>0.20119261836146221</v>
      </c>
      <c r="H103" s="148">
        <v>0.20494488846512915</v>
      </c>
      <c r="I103" s="148">
        <v>0.22232612393667686</v>
      </c>
      <c r="J103" s="148">
        <v>0.18811384851704657</v>
      </c>
      <c r="K103" s="113">
        <v>0.2032818838686474</v>
      </c>
      <c r="L103" s="113">
        <v>0.21126552949144795</v>
      </c>
      <c r="M103" s="113">
        <v>0.19386959951015817</v>
      </c>
      <c r="N103" s="113">
        <v>0.19244256529833242</v>
      </c>
    </row>
    <row r="104" spans="1:14" x14ac:dyDescent="0.25">
      <c r="A104" s="97" t="s">
        <v>178</v>
      </c>
      <c r="B104" s="148">
        <v>0.16527952151140782</v>
      </c>
      <c r="C104" s="148">
        <v>0.14409708394139226</v>
      </c>
      <c r="D104" s="148">
        <v>0.12521481152250169</v>
      </c>
      <c r="E104" s="148">
        <v>0.11050429831242459</v>
      </c>
      <c r="F104" s="148">
        <v>0.11866018752058979</v>
      </c>
      <c r="G104" s="148">
        <v>0.13248737992016932</v>
      </c>
      <c r="H104" s="148">
        <v>0.12973822349077169</v>
      </c>
      <c r="I104" s="148">
        <v>0.15703967166992366</v>
      </c>
      <c r="J104" s="148">
        <v>9.9270984738092427E-2</v>
      </c>
      <c r="K104" s="113">
        <v>0.14143922157499902</v>
      </c>
      <c r="L104" s="113">
        <v>0.13999371408154374</v>
      </c>
      <c r="M104" s="113">
        <v>0.1199894574802942</v>
      </c>
      <c r="N104" s="113">
        <v>0.10886708895696991</v>
      </c>
    </row>
    <row r="105" spans="1:14" x14ac:dyDescent="0.25">
      <c r="A105" s="97" t="s">
        <v>179</v>
      </c>
      <c r="B105" s="148">
        <v>0.84987657047519771</v>
      </c>
      <c r="C105" s="148">
        <v>0.88713651816337535</v>
      </c>
      <c r="D105" s="148">
        <v>0.97450448324322991</v>
      </c>
      <c r="E105" s="148">
        <v>1.0484141619410277</v>
      </c>
      <c r="F105" s="148">
        <v>1.0909781282233615</v>
      </c>
      <c r="G105" s="148">
        <v>1.0146054765502512</v>
      </c>
      <c r="H105" s="148">
        <v>0.99312982220650403</v>
      </c>
      <c r="I105" s="148">
        <v>0.96583252748211879</v>
      </c>
      <c r="J105" s="148">
        <v>1.1354906764903505</v>
      </c>
      <c r="K105" s="113">
        <v>1.1629416396863834</v>
      </c>
      <c r="L105" s="113">
        <v>1.1605146669574902</v>
      </c>
      <c r="M105" s="113">
        <v>1.1684646198718067</v>
      </c>
      <c r="N105" s="113">
        <v>1.215582070565981</v>
      </c>
    </row>
    <row r="106" spans="1:14" x14ac:dyDescent="0.25">
      <c r="A106" s="115" t="s">
        <v>180</v>
      </c>
      <c r="B106" s="116">
        <v>3.5789383979820419</v>
      </c>
      <c r="C106" s="116">
        <v>3.832104979617815</v>
      </c>
      <c r="D106" s="116">
        <v>4.6260300010215039</v>
      </c>
      <c r="E106" s="116">
        <v>5.2205408715923429</v>
      </c>
      <c r="F106" s="116">
        <v>5.4671364556138728</v>
      </c>
      <c r="G106" s="116">
        <v>5.0429557744877753</v>
      </c>
      <c r="H106" s="116">
        <v>4.8458384575689601</v>
      </c>
      <c r="I106" s="116">
        <v>4.3442152023358629</v>
      </c>
      <c r="J106" s="116">
        <v>6.0361886455555345</v>
      </c>
      <c r="K106" s="116">
        <v>5.7208326563808791</v>
      </c>
      <c r="L106" s="116">
        <v>5.4931567385888567</v>
      </c>
      <c r="M106" s="116">
        <v>6.0270647013462408</v>
      </c>
      <c r="N106" s="116">
        <v>6.3165966878561166</v>
      </c>
    </row>
  </sheetData>
  <mergeCells count="1">
    <mergeCell ref="A54:H5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O58"/>
  <sheetViews>
    <sheetView showGridLines="0" workbookViewId="0">
      <selection activeCell="A37" sqref="A37"/>
    </sheetView>
  </sheetViews>
  <sheetFormatPr baseColWidth="10" defaultRowHeight="15" x14ac:dyDescent="0.25"/>
  <cols>
    <col min="1" max="1" width="33.28515625" customWidth="1"/>
    <col min="2" max="12" width="9" customWidth="1"/>
    <col min="15" max="15" width="37" customWidth="1"/>
  </cols>
  <sheetData>
    <row r="1" spans="1:12" ht="18" x14ac:dyDescent="0.25">
      <c r="A1" s="406" t="s">
        <v>375</v>
      </c>
      <c r="B1" s="407"/>
      <c r="C1" s="407"/>
      <c r="D1" s="407"/>
      <c r="E1" s="407"/>
      <c r="F1" s="407"/>
      <c r="G1" s="407"/>
      <c r="H1" s="407"/>
      <c r="I1" s="407"/>
      <c r="J1" s="407"/>
      <c r="K1" s="407"/>
      <c r="L1" s="407"/>
    </row>
    <row r="2" spans="1:12" ht="18" x14ac:dyDescent="0.25">
      <c r="A2" s="408"/>
      <c r="B2" s="408"/>
      <c r="C2" s="408"/>
      <c r="D2" s="408"/>
      <c r="E2" s="408"/>
      <c r="F2" s="408"/>
      <c r="G2" s="408"/>
      <c r="H2" s="408"/>
      <c r="I2" s="408"/>
      <c r="J2" s="408"/>
      <c r="K2" s="408"/>
    </row>
    <row r="3" spans="1:12" ht="15.75" x14ac:dyDescent="0.25">
      <c r="A3" s="409" t="s">
        <v>2074</v>
      </c>
      <c r="B3" s="410"/>
      <c r="C3" s="410"/>
      <c r="D3" s="410"/>
      <c r="E3" s="410"/>
      <c r="F3" s="410"/>
      <c r="G3" s="410"/>
      <c r="H3" s="410"/>
      <c r="I3" s="410"/>
      <c r="J3" s="410"/>
      <c r="K3" s="410"/>
    </row>
    <row r="4" spans="1:12" x14ac:dyDescent="0.25">
      <c r="A4" s="411"/>
      <c r="B4" s="410"/>
      <c r="C4" s="410"/>
      <c r="D4" s="410"/>
      <c r="E4" s="410"/>
      <c r="F4" s="410"/>
      <c r="G4" s="410"/>
      <c r="H4" s="410"/>
      <c r="I4" s="410"/>
      <c r="J4" s="410"/>
      <c r="K4" s="410"/>
    </row>
    <row r="5" spans="1:12" x14ac:dyDescent="0.25">
      <c r="A5" s="412"/>
      <c r="B5" s="413" t="s">
        <v>376</v>
      </c>
      <c r="C5" s="414" t="s">
        <v>377</v>
      </c>
      <c r="D5" s="414" t="s">
        <v>378</v>
      </c>
      <c r="E5" s="413" t="s">
        <v>379</v>
      </c>
      <c r="F5" s="414" t="s">
        <v>380</v>
      </c>
      <c r="G5" s="413" t="s">
        <v>381</v>
      </c>
      <c r="H5" s="414" t="s">
        <v>382</v>
      </c>
      <c r="I5" s="413" t="s">
        <v>383</v>
      </c>
      <c r="J5" s="414" t="s">
        <v>384</v>
      </c>
      <c r="K5" s="413" t="s">
        <v>385</v>
      </c>
      <c r="L5" s="414" t="s">
        <v>386</v>
      </c>
    </row>
    <row r="6" spans="1:12" x14ac:dyDescent="0.25">
      <c r="A6" s="415"/>
      <c r="B6" s="416" t="s">
        <v>387</v>
      </c>
      <c r="C6" s="417" t="s">
        <v>387</v>
      </c>
      <c r="D6" s="417" t="s">
        <v>387</v>
      </c>
      <c r="E6" s="416" t="s">
        <v>387</v>
      </c>
      <c r="F6" s="417" t="s">
        <v>387</v>
      </c>
      <c r="G6" s="416" t="s">
        <v>387</v>
      </c>
      <c r="H6" s="417" t="s">
        <v>387</v>
      </c>
      <c r="I6" s="416" t="s">
        <v>388</v>
      </c>
      <c r="J6" s="417" t="s">
        <v>388</v>
      </c>
      <c r="K6" s="416" t="s">
        <v>388</v>
      </c>
      <c r="L6" s="417" t="s">
        <v>388</v>
      </c>
    </row>
    <row r="7" spans="1:12" x14ac:dyDescent="0.25">
      <c r="A7" s="418" t="s">
        <v>389</v>
      </c>
      <c r="B7" s="419">
        <v>1115.231</v>
      </c>
      <c r="C7" s="420">
        <v>641.51</v>
      </c>
      <c r="D7" s="420">
        <v>789.64800000000002</v>
      </c>
      <c r="E7" s="419">
        <v>1328.2940000000001</v>
      </c>
      <c r="F7" s="420">
        <v>394.06</v>
      </c>
      <c r="G7" s="419">
        <v>839.92399999999998</v>
      </c>
      <c r="H7" s="420">
        <v>183.798</v>
      </c>
      <c r="I7" s="421">
        <v>55.219000000000001</v>
      </c>
      <c r="J7" s="422">
        <v>90.870999999999995</v>
      </c>
      <c r="K7" s="421">
        <v>29.666</v>
      </c>
      <c r="L7" s="422">
        <v>63.232999999999997</v>
      </c>
    </row>
    <row r="8" spans="1:12" x14ac:dyDescent="0.25">
      <c r="A8" s="418" t="s">
        <v>390</v>
      </c>
      <c r="B8" s="419">
        <v>1190.393</v>
      </c>
      <c r="C8" s="420">
        <v>658.66300000000001</v>
      </c>
      <c r="D8" s="420">
        <v>803.68100000000004</v>
      </c>
      <c r="E8" s="419">
        <v>1400.652</v>
      </c>
      <c r="F8" s="420">
        <v>401.77100000000002</v>
      </c>
      <c r="G8" s="419">
        <v>972.01199999999994</v>
      </c>
      <c r="H8" s="420">
        <v>177.876</v>
      </c>
      <c r="I8" s="421">
        <v>53.563000000000002</v>
      </c>
      <c r="J8" s="423">
        <v>91.68</v>
      </c>
      <c r="K8" s="421">
        <v>28.684000000000001</v>
      </c>
      <c r="L8" s="422">
        <v>69.397000000000006</v>
      </c>
    </row>
    <row r="9" spans="1:12" x14ac:dyDescent="0.25">
      <c r="A9" s="418" t="s">
        <v>391</v>
      </c>
      <c r="B9" s="419">
        <v>1471.2370000000001</v>
      </c>
      <c r="C9" s="420">
        <v>474.55799999999999</v>
      </c>
      <c r="D9" s="420">
        <v>547.029</v>
      </c>
      <c r="E9" s="419">
        <v>1638.7159999999999</v>
      </c>
      <c r="F9" s="420">
        <v>414.20100000000002</v>
      </c>
      <c r="G9" s="419">
        <v>781.16</v>
      </c>
      <c r="H9" s="420">
        <v>268.678</v>
      </c>
      <c r="I9" s="421">
        <v>63.460999999999999</v>
      </c>
      <c r="J9" s="422">
        <v>95.563999999999993</v>
      </c>
      <c r="K9" s="421">
        <v>25.274999999999999</v>
      </c>
      <c r="L9" s="422">
        <v>47.668999999999997</v>
      </c>
    </row>
    <row r="10" spans="1:12" x14ac:dyDescent="0.25">
      <c r="A10" s="424" t="s">
        <v>392</v>
      </c>
      <c r="B10" s="425">
        <v>1199.309</v>
      </c>
      <c r="C10" s="426">
        <v>652.81799999999998</v>
      </c>
      <c r="D10" s="426">
        <v>795.53300000000002</v>
      </c>
      <c r="E10" s="425">
        <v>1408.21</v>
      </c>
      <c r="F10" s="426">
        <v>402.166</v>
      </c>
      <c r="G10" s="425">
        <v>965.95299999999997</v>
      </c>
      <c r="H10" s="426">
        <v>180.75800000000001</v>
      </c>
      <c r="I10" s="427">
        <v>53.95</v>
      </c>
      <c r="J10" s="428">
        <v>91.822999999999993</v>
      </c>
      <c r="K10" s="427">
        <v>28.558</v>
      </c>
      <c r="L10" s="428">
        <v>68.593999999999994</v>
      </c>
    </row>
    <row r="11" spans="1:12" x14ac:dyDescent="0.25">
      <c r="A11" s="429" t="s">
        <v>393</v>
      </c>
      <c r="B11" s="430"/>
      <c r="C11" s="431"/>
      <c r="D11" s="431"/>
      <c r="E11" s="430"/>
      <c r="F11" s="431"/>
      <c r="G11" s="430"/>
      <c r="H11" s="431"/>
      <c r="I11" s="421"/>
      <c r="J11" s="422"/>
      <c r="K11" s="421"/>
      <c r="L11" s="422"/>
    </row>
    <row r="12" spans="1:12" x14ac:dyDescent="0.25">
      <c r="A12" s="418" t="s">
        <v>394</v>
      </c>
      <c r="B12" s="419">
        <v>788.07100000000003</v>
      </c>
      <c r="C12" s="420">
        <v>433.36799999999999</v>
      </c>
      <c r="D12" s="420">
        <v>501.86099999999999</v>
      </c>
      <c r="E12" s="419">
        <v>992.14599999999996</v>
      </c>
      <c r="F12" s="420">
        <v>394.15</v>
      </c>
      <c r="G12" s="419">
        <v>586.43299999999999</v>
      </c>
      <c r="H12" s="420">
        <v>166.95599999999999</v>
      </c>
      <c r="I12" s="421">
        <v>43.960999999999999</v>
      </c>
      <c r="J12" s="422">
        <v>87.191000000000003</v>
      </c>
      <c r="K12" s="421">
        <v>39.726999999999997</v>
      </c>
      <c r="L12" s="422">
        <v>59.106999999999999</v>
      </c>
    </row>
    <row r="13" spans="1:12" x14ac:dyDescent="0.25">
      <c r="A13" s="418" t="s">
        <v>395</v>
      </c>
      <c r="B13" s="419">
        <v>1057.203</v>
      </c>
      <c r="C13" s="420">
        <v>601.45000000000005</v>
      </c>
      <c r="D13" s="420">
        <v>763.59799999999996</v>
      </c>
      <c r="E13" s="419">
        <v>1278.2370000000001</v>
      </c>
      <c r="F13" s="420">
        <v>415.697</v>
      </c>
      <c r="G13" s="419">
        <v>753.15</v>
      </c>
      <c r="H13" s="420">
        <v>160.154</v>
      </c>
      <c r="I13" s="421">
        <v>55.57</v>
      </c>
      <c r="J13" s="422">
        <v>89.063000000000002</v>
      </c>
      <c r="K13" s="421">
        <v>32.521000000000001</v>
      </c>
      <c r="L13" s="422">
        <v>58.920999999999999</v>
      </c>
    </row>
    <row r="14" spans="1:12" x14ac:dyDescent="0.25">
      <c r="A14" s="418" t="s">
        <v>396</v>
      </c>
      <c r="B14" s="419">
        <v>887.33699999999999</v>
      </c>
      <c r="C14" s="420">
        <v>495.363</v>
      </c>
      <c r="D14" s="420">
        <v>598.399</v>
      </c>
      <c r="E14" s="419">
        <v>1097.6659999999999</v>
      </c>
      <c r="F14" s="420">
        <v>402.09699999999998</v>
      </c>
      <c r="G14" s="419">
        <v>647.92399999999998</v>
      </c>
      <c r="H14" s="420">
        <v>164.447</v>
      </c>
      <c r="I14" s="421">
        <v>49.069000000000003</v>
      </c>
      <c r="J14" s="422">
        <v>87.995000000000005</v>
      </c>
      <c r="K14" s="421">
        <v>36.631999999999998</v>
      </c>
      <c r="L14" s="422">
        <v>59.027000000000001</v>
      </c>
    </row>
    <row r="15" spans="1:12" x14ac:dyDescent="0.25">
      <c r="A15" s="432" t="s">
        <v>397</v>
      </c>
      <c r="B15" s="433">
        <v>1361.347</v>
      </c>
      <c r="C15" s="434">
        <v>799.20899999999995</v>
      </c>
      <c r="D15" s="434">
        <v>996.18899999999996</v>
      </c>
      <c r="E15" s="433">
        <v>1577.1510000000001</v>
      </c>
      <c r="F15" s="434">
        <v>384.92599999999999</v>
      </c>
      <c r="G15" s="433">
        <v>1046.9179999999999</v>
      </c>
      <c r="H15" s="434">
        <v>204.601</v>
      </c>
      <c r="I15" s="435">
        <v>59.558999999999997</v>
      </c>
      <c r="J15" s="436">
        <v>93.043000000000006</v>
      </c>
      <c r="K15" s="435">
        <v>24.405999999999999</v>
      </c>
      <c r="L15" s="436">
        <v>66.38</v>
      </c>
    </row>
    <row r="16" spans="1:12" x14ac:dyDescent="0.25">
      <c r="A16" s="437" t="s">
        <v>2058</v>
      </c>
      <c r="B16" s="410"/>
      <c r="C16" s="410"/>
      <c r="D16" s="410"/>
      <c r="E16" s="410"/>
      <c r="F16" s="410"/>
      <c r="G16" s="410"/>
      <c r="H16" s="410"/>
      <c r="I16" s="438"/>
      <c r="J16" s="438"/>
      <c r="K16" s="438"/>
      <c r="L16" s="439"/>
    </row>
    <row r="17" spans="1:15" x14ac:dyDescent="0.25">
      <c r="A17" s="440" t="s">
        <v>398</v>
      </c>
      <c r="B17" s="410"/>
      <c r="C17" s="410"/>
      <c r="D17" s="410"/>
      <c r="E17" s="410"/>
      <c r="F17" s="410"/>
      <c r="G17" s="410"/>
      <c r="H17" s="410"/>
      <c r="I17" s="438"/>
      <c r="J17" s="438"/>
      <c r="K17" s="438"/>
      <c r="L17" s="438"/>
    </row>
    <row r="18" spans="1:15" x14ac:dyDescent="0.25">
      <c r="I18" s="441"/>
      <c r="J18" s="441"/>
      <c r="K18" s="441"/>
      <c r="L18" s="441"/>
    </row>
    <row r="19" spans="1:15" x14ac:dyDescent="0.25">
      <c r="A19" s="1716" t="s">
        <v>393</v>
      </c>
      <c r="B19" s="413" t="s">
        <v>376</v>
      </c>
      <c r="C19" s="442" t="s">
        <v>377</v>
      </c>
      <c r="D19" s="442" t="s">
        <v>378</v>
      </c>
      <c r="E19" s="413" t="s">
        <v>379</v>
      </c>
      <c r="F19" s="442" t="s">
        <v>380</v>
      </c>
      <c r="G19" s="413" t="s">
        <v>381</v>
      </c>
      <c r="H19" s="442" t="s">
        <v>382</v>
      </c>
      <c r="I19" s="413" t="s">
        <v>383</v>
      </c>
      <c r="J19" s="442" t="s">
        <v>384</v>
      </c>
      <c r="K19" s="413" t="s">
        <v>385</v>
      </c>
      <c r="L19" s="442" t="s">
        <v>386</v>
      </c>
    </row>
    <row r="20" spans="1:15" x14ac:dyDescent="0.25">
      <c r="A20" s="1717"/>
      <c r="B20" s="416" t="s">
        <v>387</v>
      </c>
      <c r="C20" s="417" t="s">
        <v>387</v>
      </c>
      <c r="D20" s="417" t="s">
        <v>387</v>
      </c>
      <c r="E20" s="416" t="s">
        <v>387</v>
      </c>
      <c r="F20" s="417" t="s">
        <v>387</v>
      </c>
      <c r="G20" s="416" t="s">
        <v>387</v>
      </c>
      <c r="H20" s="417" t="s">
        <v>387</v>
      </c>
      <c r="I20" s="416" t="s">
        <v>388</v>
      </c>
      <c r="J20" s="417" t="s">
        <v>388</v>
      </c>
      <c r="K20" s="416" t="s">
        <v>388</v>
      </c>
      <c r="L20" s="417" t="s">
        <v>388</v>
      </c>
    </row>
    <row r="21" spans="1:15" x14ac:dyDescent="0.25">
      <c r="A21" s="418" t="s">
        <v>399</v>
      </c>
      <c r="B21" s="419">
        <v>1107.3050000000001</v>
      </c>
      <c r="C21" s="420">
        <v>439.50099999999998</v>
      </c>
      <c r="D21" s="420">
        <v>452.71199999999999</v>
      </c>
      <c r="E21" s="419">
        <v>1535.7</v>
      </c>
      <c r="F21" s="420">
        <v>709.53099999999995</v>
      </c>
      <c r="G21" s="419">
        <v>646.61400000000003</v>
      </c>
      <c r="H21" s="420">
        <v>274.94200000000001</v>
      </c>
      <c r="I21" s="443">
        <v>22.847999999999999</v>
      </c>
      <c r="J21" s="444">
        <v>80.046999999999997</v>
      </c>
      <c r="K21" s="443">
        <v>46.201999999999998</v>
      </c>
      <c r="L21" s="444">
        <v>42.104999999999997</v>
      </c>
      <c r="O21" s="418" t="s">
        <v>400</v>
      </c>
    </row>
    <row r="22" spans="1:15" x14ac:dyDescent="0.25">
      <c r="A22" s="418" t="s">
        <v>401</v>
      </c>
      <c r="B22" s="419">
        <v>830.37699999999995</v>
      </c>
      <c r="C22" s="420">
        <v>374.74599999999998</v>
      </c>
      <c r="D22" s="420">
        <v>394.68400000000003</v>
      </c>
      <c r="E22" s="419">
        <v>1111.221</v>
      </c>
      <c r="F22" s="420">
        <v>496.113</v>
      </c>
      <c r="G22" s="419">
        <v>582.30600000000004</v>
      </c>
      <c r="H22" s="420">
        <v>214.66200000000001</v>
      </c>
      <c r="I22" s="443">
        <v>27.957999999999998</v>
      </c>
      <c r="J22" s="444">
        <v>83.283000000000001</v>
      </c>
      <c r="K22" s="443">
        <v>44.645000000000003</v>
      </c>
      <c r="L22" s="444">
        <v>52.402000000000001</v>
      </c>
      <c r="O22" s="418" t="s">
        <v>402</v>
      </c>
    </row>
    <row r="23" spans="1:15" x14ac:dyDescent="0.25">
      <c r="A23" s="418" t="s">
        <v>403</v>
      </c>
      <c r="B23" s="419">
        <v>721.73900000000003</v>
      </c>
      <c r="C23" s="420">
        <v>376.30599999999998</v>
      </c>
      <c r="D23" s="420">
        <v>392.47199999999998</v>
      </c>
      <c r="E23" s="419">
        <v>931.05200000000002</v>
      </c>
      <c r="F23" s="420">
        <v>383.47399999999999</v>
      </c>
      <c r="G23" s="419">
        <v>507.12799999999999</v>
      </c>
      <c r="H23" s="420">
        <v>173.56</v>
      </c>
      <c r="I23" s="443">
        <v>34.82</v>
      </c>
      <c r="J23" s="444">
        <v>85.873999999999995</v>
      </c>
      <c r="K23" s="443">
        <v>41.186999999999998</v>
      </c>
      <c r="L23" s="444">
        <v>54.468000000000004</v>
      </c>
      <c r="O23" s="418" t="s">
        <v>404</v>
      </c>
    </row>
    <row r="24" spans="1:15" x14ac:dyDescent="0.25">
      <c r="A24" s="418" t="s">
        <v>405</v>
      </c>
      <c r="B24" s="419">
        <v>754.43299999999999</v>
      </c>
      <c r="C24" s="420">
        <v>419.48700000000002</v>
      </c>
      <c r="D24" s="420">
        <v>481.98899999999998</v>
      </c>
      <c r="E24" s="419">
        <v>945.51</v>
      </c>
      <c r="F24" s="420">
        <v>377.57600000000002</v>
      </c>
      <c r="G24" s="419">
        <v>571.51099999999997</v>
      </c>
      <c r="H24" s="420">
        <v>162.82599999999999</v>
      </c>
      <c r="I24" s="443">
        <v>44.223999999999997</v>
      </c>
      <c r="J24" s="444">
        <v>87.828000000000003</v>
      </c>
      <c r="K24" s="443">
        <v>39.933</v>
      </c>
      <c r="L24" s="444">
        <v>60.444000000000003</v>
      </c>
      <c r="O24" s="418" t="s">
        <v>406</v>
      </c>
    </row>
    <row r="25" spans="1:15" x14ac:dyDescent="0.25">
      <c r="A25" s="418" t="s">
        <v>407</v>
      </c>
      <c r="B25" s="419">
        <v>867.42899999999997</v>
      </c>
      <c r="C25" s="420">
        <v>495.87</v>
      </c>
      <c r="D25" s="420">
        <v>610.69299999999998</v>
      </c>
      <c r="E25" s="419">
        <v>1074.748</v>
      </c>
      <c r="F25" s="420">
        <v>405.62599999999998</v>
      </c>
      <c r="G25" s="419">
        <v>653.178</v>
      </c>
      <c r="H25" s="420">
        <v>161.07</v>
      </c>
      <c r="I25" s="443">
        <v>50.411000000000001</v>
      </c>
      <c r="J25" s="444">
        <v>87.635999999999996</v>
      </c>
      <c r="K25" s="443">
        <v>37.741</v>
      </c>
      <c r="L25" s="444">
        <v>60.774999999999999</v>
      </c>
      <c r="O25" s="418" t="s">
        <v>408</v>
      </c>
    </row>
    <row r="26" spans="1:15" x14ac:dyDescent="0.25">
      <c r="A26" s="418" t="s">
        <v>409</v>
      </c>
      <c r="B26" s="419">
        <v>987.13</v>
      </c>
      <c r="C26" s="420">
        <v>562.13400000000001</v>
      </c>
      <c r="D26" s="420">
        <v>705.67200000000003</v>
      </c>
      <c r="E26" s="419">
        <v>1211.9490000000001</v>
      </c>
      <c r="F26" s="420">
        <v>421.48399999999998</v>
      </c>
      <c r="G26" s="419">
        <v>723.65200000000004</v>
      </c>
      <c r="H26" s="420">
        <v>162.47399999999999</v>
      </c>
      <c r="I26" s="443">
        <v>53.447000000000003</v>
      </c>
      <c r="J26" s="444">
        <v>87.768000000000001</v>
      </c>
      <c r="K26" s="443">
        <v>34.777000000000001</v>
      </c>
      <c r="L26" s="444">
        <v>59.709000000000003</v>
      </c>
      <c r="O26" s="418" t="s">
        <v>410</v>
      </c>
    </row>
    <row r="27" spans="1:15" x14ac:dyDescent="0.25">
      <c r="A27" s="418" t="s">
        <v>411</v>
      </c>
      <c r="B27" s="419">
        <v>1091.9939999999999</v>
      </c>
      <c r="C27" s="420">
        <v>620.971</v>
      </c>
      <c r="D27" s="420">
        <v>792.35900000000004</v>
      </c>
      <c r="E27" s="419">
        <v>1311.1479999999999</v>
      </c>
      <c r="F27" s="420">
        <v>412.82499999999999</v>
      </c>
      <c r="G27" s="419">
        <v>767.79600000000005</v>
      </c>
      <c r="H27" s="420">
        <v>159.001</v>
      </c>
      <c r="I27" s="443">
        <v>56.523000000000003</v>
      </c>
      <c r="J27" s="444">
        <v>89.656999999999996</v>
      </c>
      <c r="K27" s="443">
        <v>31.484999999999999</v>
      </c>
      <c r="L27" s="444">
        <v>58.558999999999997</v>
      </c>
      <c r="O27" s="418" t="s">
        <v>412</v>
      </c>
    </row>
    <row r="28" spans="1:15" x14ac:dyDescent="0.25">
      <c r="A28" s="418" t="s">
        <v>413</v>
      </c>
      <c r="B28" s="419">
        <v>1238.961</v>
      </c>
      <c r="C28" s="420">
        <v>692.06100000000004</v>
      </c>
      <c r="D28" s="420">
        <v>898.65499999999997</v>
      </c>
      <c r="E28" s="419">
        <v>1450.0909999999999</v>
      </c>
      <c r="F28" s="420">
        <v>387.66199999999998</v>
      </c>
      <c r="G28" s="419">
        <v>821.87900000000002</v>
      </c>
      <c r="H28" s="420">
        <v>176.13200000000001</v>
      </c>
      <c r="I28" s="443">
        <v>59.218000000000004</v>
      </c>
      <c r="J28" s="444">
        <v>91.394999999999996</v>
      </c>
      <c r="K28" s="443">
        <v>26.733000000000001</v>
      </c>
      <c r="L28" s="444">
        <v>56.677</v>
      </c>
      <c r="O28" s="418" t="s">
        <v>414</v>
      </c>
    </row>
    <row r="29" spans="1:15" x14ac:dyDescent="0.25">
      <c r="A29" s="418" t="s">
        <v>415</v>
      </c>
      <c r="B29" s="419">
        <v>1387.3510000000001</v>
      </c>
      <c r="C29" s="420">
        <v>811.63900000000001</v>
      </c>
      <c r="D29" s="420">
        <v>1023.6420000000001</v>
      </c>
      <c r="E29" s="419">
        <v>1600.14</v>
      </c>
      <c r="F29" s="420">
        <v>406.346</v>
      </c>
      <c r="G29" s="419">
        <v>997.73599999999999</v>
      </c>
      <c r="H29" s="420">
        <v>203.34</v>
      </c>
      <c r="I29" s="443">
        <v>60.618000000000002</v>
      </c>
      <c r="J29" s="444">
        <v>93.134</v>
      </c>
      <c r="K29" s="443">
        <v>25.393999999999998</v>
      </c>
      <c r="L29" s="444">
        <v>62.353000000000002</v>
      </c>
      <c r="O29" s="418" t="s">
        <v>416</v>
      </c>
    </row>
    <row r="30" spans="1:15" x14ac:dyDescent="0.25">
      <c r="A30" s="418" t="s">
        <v>417</v>
      </c>
      <c r="B30" s="419">
        <v>1511.3309999999999</v>
      </c>
      <c r="C30" s="420">
        <v>865.54399999999998</v>
      </c>
      <c r="D30" s="420">
        <v>1115.0830000000001</v>
      </c>
      <c r="E30" s="419">
        <v>1755.78</v>
      </c>
      <c r="F30" s="420">
        <v>445.13200000000001</v>
      </c>
      <c r="G30" s="419">
        <v>1353.8119999999999</v>
      </c>
      <c r="H30" s="420">
        <v>221.66900000000001</v>
      </c>
      <c r="I30" s="443">
        <v>59.844000000000001</v>
      </c>
      <c r="J30" s="444">
        <v>93.825000000000003</v>
      </c>
      <c r="K30" s="443">
        <v>25.352</v>
      </c>
      <c r="L30" s="444">
        <v>77.105999999999995</v>
      </c>
      <c r="O30" s="418" t="s">
        <v>418</v>
      </c>
    </row>
    <row r="31" spans="1:15" x14ac:dyDescent="0.25">
      <c r="A31" s="432" t="s">
        <v>419</v>
      </c>
      <c r="B31" s="433">
        <v>1332.307</v>
      </c>
      <c r="C31" s="434">
        <v>832.65599999999995</v>
      </c>
      <c r="D31" s="434">
        <v>964.66800000000001</v>
      </c>
      <c r="E31" s="433">
        <v>1536.269</v>
      </c>
      <c r="F31" s="434">
        <v>312.40499999999997</v>
      </c>
      <c r="G31" s="433">
        <v>1098.9290000000001</v>
      </c>
      <c r="H31" s="434">
        <v>219.85599999999999</v>
      </c>
      <c r="I31" s="445">
        <v>58.17</v>
      </c>
      <c r="J31" s="446">
        <v>93.688000000000002</v>
      </c>
      <c r="K31" s="445">
        <v>20.335000000000001</v>
      </c>
      <c r="L31" s="446">
        <v>71.531999999999996</v>
      </c>
      <c r="O31" s="432" t="s">
        <v>420</v>
      </c>
    </row>
    <row r="32" spans="1:15" x14ac:dyDescent="0.25">
      <c r="A32" s="437" t="s">
        <v>2058</v>
      </c>
      <c r="B32" s="410"/>
      <c r="C32" s="410"/>
      <c r="D32" s="410"/>
      <c r="E32" s="410"/>
      <c r="F32" s="410"/>
      <c r="G32" s="410"/>
      <c r="H32" s="410"/>
      <c r="I32" s="410"/>
      <c r="J32" s="410"/>
      <c r="K32" s="410"/>
      <c r="L32" s="447"/>
    </row>
    <row r="33" spans="1:12" x14ac:dyDescent="0.25">
      <c r="A33" s="440" t="s">
        <v>398</v>
      </c>
      <c r="B33" s="410"/>
      <c r="C33" s="410"/>
      <c r="D33" s="410"/>
      <c r="E33" s="410"/>
      <c r="F33" s="410"/>
      <c r="G33" s="410"/>
      <c r="H33" s="410"/>
      <c r="I33" s="410"/>
      <c r="J33" s="410"/>
      <c r="K33" s="410"/>
      <c r="L33" s="410"/>
    </row>
    <row r="34" spans="1:12" x14ac:dyDescent="0.25">
      <c r="A34" s="448" t="s">
        <v>421</v>
      </c>
    </row>
    <row r="35" spans="1:12" x14ac:dyDescent="0.25">
      <c r="A35" s="448"/>
    </row>
    <row r="36" spans="1:12" ht="15.75" x14ac:dyDescent="0.25">
      <c r="A36" s="409" t="s">
        <v>2074</v>
      </c>
    </row>
    <row r="37" spans="1:12" x14ac:dyDescent="0.25">
      <c r="A37" s="411" t="s">
        <v>422</v>
      </c>
      <c r="F37" s="268" t="s">
        <v>423</v>
      </c>
    </row>
    <row r="56" spans="1:1" x14ac:dyDescent="0.25">
      <c r="A56" s="437" t="s">
        <v>2009</v>
      </c>
    </row>
    <row r="57" spans="1:1" x14ac:dyDescent="0.25">
      <c r="A57" s="449" t="s">
        <v>424</v>
      </c>
    </row>
    <row r="58" spans="1:1" x14ac:dyDescent="0.25">
      <c r="A58" s="448" t="s">
        <v>421</v>
      </c>
    </row>
  </sheetData>
  <mergeCells count="1">
    <mergeCell ref="A19:A20"/>
  </mergeCells>
  <pageMargins left="0.7" right="0.7" top="0.75" bottom="0.75" header="0.3" footer="0.3"/>
  <pageSetup paperSize="9" scale="66"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M48"/>
  <sheetViews>
    <sheetView workbookViewId="0">
      <pane xSplit="1" ySplit="6" topLeftCell="B7" activePane="bottomRight" state="frozen"/>
      <selection activeCell="B6" sqref="B6"/>
      <selection pane="topRight" activeCell="B6" sqref="B6"/>
      <selection pane="bottomLeft" activeCell="B6" sqref="B6"/>
      <selection pane="bottomRight" activeCell="A4" sqref="A4"/>
    </sheetView>
  </sheetViews>
  <sheetFormatPr baseColWidth="10" defaultRowHeight="15" x14ac:dyDescent="0.25"/>
  <cols>
    <col min="1" max="1" width="39.140625" customWidth="1"/>
    <col min="2" max="2" width="10.7109375" customWidth="1"/>
    <col min="3" max="3" width="9" customWidth="1"/>
    <col min="4" max="4" width="8.28515625" customWidth="1"/>
    <col min="5" max="6" width="9" customWidth="1"/>
    <col min="7" max="7" width="8.140625" customWidth="1"/>
    <col min="8" max="8" width="9" customWidth="1"/>
    <col min="9" max="9" width="8" customWidth="1"/>
    <col min="10" max="10" width="8.28515625" customWidth="1"/>
    <col min="11" max="11" width="9" customWidth="1"/>
    <col min="12" max="12" width="8.28515625" customWidth="1"/>
    <col min="13" max="13" width="10" customWidth="1"/>
  </cols>
  <sheetData>
    <row r="1" spans="1:13" ht="18" x14ac:dyDescent="0.25">
      <c r="A1" s="406" t="s">
        <v>425</v>
      </c>
      <c r="B1" s="406"/>
      <c r="C1" s="407"/>
      <c r="D1" s="407"/>
      <c r="E1" s="407"/>
      <c r="F1" s="407"/>
      <c r="G1" s="407"/>
      <c r="H1" s="407"/>
      <c r="I1" s="407"/>
      <c r="J1" s="407"/>
      <c r="K1" s="407"/>
      <c r="L1" s="407"/>
      <c r="M1" s="407"/>
    </row>
    <row r="2" spans="1:13" ht="18" x14ac:dyDescent="0.25">
      <c r="A2" s="450"/>
      <c r="B2" s="450"/>
      <c r="C2" s="174"/>
      <c r="D2" s="174"/>
      <c r="E2" s="174"/>
      <c r="F2" s="174"/>
      <c r="G2" s="174"/>
      <c r="H2" s="174"/>
      <c r="I2" s="174"/>
      <c r="J2" s="174"/>
      <c r="K2" s="174"/>
      <c r="L2" s="174"/>
      <c r="M2" s="174"/>
    </row>
    <row r="3" spans="1:13" ht="15.75" x14ac:dyDescent="0.25">
      <c r="A3" s="451" t="s">
        <v>2075</v>
      </c>
      <c r="B3" s="451"/>
      <c r="C3" s="174"/>
      <c r="D3" s="174"/>
      <c r="E3" s="174"/>
      <c r="F3" s="174"/>
      <c r="G3" s="174"/>
      <c r="H3" s="174"/>
      <c r="I3" s="174"/>
      <c r="J3" s="174"/>
      <c r="K3" s="174"/>
      <c r="L3" s="174"/>
      <c r="M3" s="174"/>
    </row>
    <row r="4" spans="1:13" x14ac:dyDescent="0.25">
      <c r="A4" s="174"/>
      <c r="B4" s="174"/>
      <c r="C4" s="174"/>
      <c r="D4" s="174"/>
      <c r="E4" s="174"/>
      <c r="F4" s="174"/>
      <c r="G4" s="174"/>
      <c r="H4" s="174"/>
      <c r="I4" s="174"/>
      <c r="J4" s="174"/>
      <c r="K4" s="174"/>
      <c r="L4" s="174"/>
      <c r="M4" s="174"/>
    </row>
    <row r="5" spans="1:13" x14ac:dyDescent="0.25">
      <c r="A5" s="452"/>
      <c r="B5" s="453" t="s">
        <v>426</v>
      </c>
      <c r="C5" s="454" t="s">
        <v>376</v>
      </c>
      <c r="D5" s="413" t="s">
        <v>377</v>
      </c>
      <c r="E5" s="413" t="s">
        <v>378</v>
      </c>
      <c r="F5" s="454" t="s">
        <v>379</v>
      </c>
      <c r="G5" s="413" t="s">
        <v>380</v>
      </c>
      <c r="H5" s="454" t="s">
        <v>381</v>
      </c>
      <c r="I5" s="413" t="s">
        <v>382</v>
      </c>
      <c r="J5" s="454" t="s">
        <v>383</v>
      </c>
      <c r="K5" s="413" t="s">
        <v>384</v>
      </c>
      <c r="L5" s="454" t="s">
        <v>385</v>
      </c>
      <c r="M5" s="413" t="s">
        <v>386</v>
      </c>
    </row>
    <row r="6" spans="1:13" x14ac:dyDescent="0.25">
      <c r="A6" s="455" t="s">
        <v>427</v>
      </c>
      <c r="B6" s="456" t="s">
        <v>428</v>
      </c>
      <c r="C6" s="457" t="s">
        <v>429</v>
      </c>
      <c r="D6" s="416" t="s">
        <v>429</v>
      </c>
      <c r="E6" s="416" t="s">
        <v>429</v>
      </c>
      <c r="F6" s="457" t="s">
        <v>429</v>
      </c>
      <c r="G6" s="416" t="s">
        <v>429</v>
      </c>
      <c r="H6" s="457" t="s">
        <v>429</v>
      </c>
      <c r="I6" s="416" t="s">
        <v>429</v>
      </c>
      <c r="J6" s="457" t="s">
        <v>388</v>
      </c>
      <c r="K6" s="416" t="s">
        <v>388</v>
      </c>
      <c r="L6" s="457" t="s">
        <v>388</v>
      </c>
      <c r="M6" s="416" t="s">
        <v>388</v>
      </c>
    </row>
    <row r="7" spans="1:13" x14ac:dyDescent="0.25">
      <c r="A7" s="178" t="s">
        <v>430</v>
      </c>
      <c r="B7" s="458">
        <v>1282</v>
      </c>
      <c r="C7" s="459">
        <v>1124.1319724418618</v>
      </c>
      <c r="D7" s="460">
        <v>644.22924459920603</v>
      </c>
      <c r="E7" s="460">
        <v>708.94027860771678</v>
      </c>
      <c r="F7" s="459">
        <v>1436.4091256584124</v>
      </c>
      <c r="G7" s="460">
        <v>558.14639377007995</v>
      </c>
      <c r="H7" s="459">
        <v>1037.8692172037397</v>
      </c>
      <c r="I7" s="460">
        <v>185.26750982238633</v>
      </c>
      <c r="J7" s="461">
        <v>42.038946265026112</v>
      </c>
      <c r="K7" s="462">
        <v>86.655814667640769</v>
      </c>
      <c r="L7" s="461">
        <v>38.85706264322431</v>
      </c>
      <c r="M7" s="462">
        <v>72.254429372829804</v>
      </c>
    </row>
    <row r="8" spans="1:13" x14ac:dyDescent="0.25">
      <c r="A8" s="463" t="s">
        <v>431</v>
      </c>
      <c r="B8" s="464">
        <v>157</v>
      </c>
      <c r="C8" s="465">
        <v>947.44174496644291</v>
      </c>
      <c r="D8" s="419">
        <v>326.89227252723072</v>
      </c>
      <c r="E8" s="419">
        <v>445.00579491693276</v>
      </c>
      <c r="F8" s="465">
        <v>1350.1001804378918</v>
      </c>
      <c r="G8" s="419">
        <v>607.95656617889767</v>
      </c>
      <c r="H8" s="465">
        <v>544.74471504015844</v>
      </c>
      <c r="I8" s="419">
        <v>235.82254263395311</v>
      </c>
      <c r="J8" s="466">
        <v>29.520534430956751</v>
      </c>
      <c r="K8" s="421">
        <v>78.19085916595111</v>
      </c>
      <c r="L8" s="466">
        <v>45.030478107314437</v>
      </c>
      <c r="M8" s="421">
        <v>40.348466205187513</v>
      </c>
    </row>
    <row r="9" spans="1:13" x14ac:dyDescent="0.25">
      <c r="A9" s="463" t="s">
        <v>432</v>
      </c>
      <c r="B9" s="464">
        <v>178</v>
      </c>
      <c r="C9" s="465">
        <v>1015.6697747977693</v>
      </c>
      <c r="D9" s="419">
        <v>434.57874420796361</v>
      </c>
      <c r="E9" s="419">
        <v>507.70578889499723</v>
      </c>
      <c r="F9" s="465">
        <v>1357.0047312102406</v>
      </c>
      <c r="G9" s="419">
        <v>629.84035949893962</v>
      </c>
      <c r="H9" s="465">
        <v>968.01584701170111</v>
      </c>
      <c r="I9" s="419">
        <v>213.41813535694649</v>
      </c>
      <c r="J9" s="466">
        <v>34.412891834656307</v>
      </c>
      <c r="K9" s="421">
        <v>87.024265925776405</v>
      </c>
      <c r="L9" s="466">
        <v>46.414013526483323</v>
      </c>
      <c r="M9" s="421">
        <v>71.334743700442303</v>
      </c>
    </row>
    <row r="10" spans="1:13" x14ac:dyDescent="0.25">
      <c r="A10" s="463" t="s">
        <v>433</v>
      </c>
      <c r="B10" s="464">
        <v>322</v>
      </c>
      <c r="C10" s="465">
        <v>996.65422694990843</v>
      </c>
      <c r="D10" s="419">
        <v>491.54147361364255</v>
      </c>
      <c r="E10" s="419">
        <v>550.05200956361398</v>
      </c>
      <c r="F10" s="465">
        <v>1313.5423429807474</v>
      </c>
      <c r="G10" s="419">
        <v>521.95912115308056</v>
      </c>
      <c r="H10" s="465">
        <v>808.78056548928407</v>
      </c>
      <c r="I10" s="419">
        <v>196.09141390652172</v>
      </c>
      <c r="J10" s="466">
        <v>35.825340088369941</v>
      </c>
      <c r="K10" s="421">
        <v>84.237664939019936</v>
      </c>
      <c r="L10" s="466">
        <v>39.736756408524165</v>
      </c>
      <c r="M10" s="421">
        <v>61.572477644988901</v>
      </c>
    </row>
    <row r="11" spans="1:13" x14ac:dyDescent="0.25">
      <c r="A11" s="463" t="s">
        <v>434</v>
      </c>
      <c r="B11" s="464">
        <v>452</v>
      </c>
      <c r="C11" s="465">
        <v>1062.1574940593057</v>
      </c>
      <c r="D11" s="419">
        <v>597.48420896279288</v>
      </c>
      <c r="E11" s="419">
        <v>653.83375043126341</v>
      </c>
      <c r="F11" s="465">
        <v>1358.2192977718412</v>
      </c>
      <c r="G11" s="419">
        <v>557.44952191787058</v>
      </c>
      <c r="H11" s="465">
        <v>1059.5746334089399</v>
      </c>
      <c r="I11" s="419">
        <v>197.43315324427718</v>
      </c>
      <c r="J11" s="466">
        <v>38.727712622702661</v>
      </c>
      <c r="K11" s="421">
        <v>87.360924968768217</v>
      </c>
      <c r="L11" s="466">
        <v>41.042674245047657</v>
      </c>
      <c r="M11" s="421">
        <v>78.012043794928573</v>
      </c>
    </row>
    <row r="12" spans="1:13" x14ac:dyDescent="0.25">
      <c r="A12" s="463" t="s">
        <v>435</v>
      </c>
      <c r="B12" s="464">
        <v>99</v>
      </c>
      <c r="C12" s="465">
        <v>1245.3194385237255</v>
      </c>
      <c r="D12" s="419">
        <v>759.64349032114512</v>
      </c>
      <c r="E12" s="419">
        <v>829.67601729243086</v>
      </c>
      <c r="F12" s="465">
        <v>1570.4746459929599</v>
      </c>
      <c r="G12" s="419">
        <v>579.90574233079803</v>
      </c>
      <c r="H12" s="465">
        <v>994.08186377147319</v>
      </c>
      <c r="I12" s="419">
        <v>179.27464194227488</v>
      </c>
      <c r="J12" s="466">
        <v>42.150750383424345</v>
      </c>
      <c r="K12" s="421">
        <v>86.550177786975993</v>
      </c>
      <c r="L12" s="466">
        <v>36.925508081930388</v>
      </c>
      <c r="M12" s="421">
        <v>63.29817971323871</v>
      </c>
    </row>
    <row r="13" spans="1:13" x14ac:dyDescent="0.25">
      <c r="A13" s="463" t="s">
        <v>436</v>
      </c>
      <c r="B13" s="464">
        <v>66</v>
      </c>
      <c r="C13" s="465">
        <v>1132.1779855804332</v>
      </c>
      <c r="D13" s="419">
        <v>674.26379613521794</v>
      </c>
      <c r="E13" s="419">
        <v>749.18626521015449</v>
      </c>
      <c r="F13" s="465">
        <v>1461.3840686795841</v>
      </c>
      <c r="G13" s="419">
        <v>561.59353774747683</v>
      </c>
      <c r="H13" s="465">
        <v>1103.1143135915331</v>
      </c>
      <c r="I13" s="419">
        <v>171.88234741717906</v>
      </c>
      <c r="J13" s="466">
        <v>46.075859296371867</v>
      </c>
      <c r="K13" s="421">
        <v>85.774052717071427</v>
      </c>
      <c r="L13" s="466">
        <v>38.428880523851468</v>
      </c>
      <c r="M13" s="421">
        <v>75.48421645161622</v>
      </c>
    </row>
    <row r="14" spans="1:13" x14ac:dyDescent="0.25">
      <c r="A14" s="467" t="s">
        <v>437</v>
      </c>
      <c r="B14" s="468">
        <v>8</v>
      </c>
      <c r="C14" s="469">
        <v>1360.1807622508566</v>
      </c>
      <c r="D14" s="433">
        <v>837.27924566844047</v>
      </c>
      <c r="E14" s="433">
        <v>899.05990015764576</v>
      </c>
      <c r="F14" s="469">
        <v>1642.6622952639641</v>
      </c>
      <c r="G14" s="433">
        <v>511.95590860983032</v>
      </c>
      <c r="H14" s="469">
        <v>1246.2570045813504</v>
      </c>
      <c r="I14" s="433">
        <v>145.32099057825673</v>
      </c>
      <c r="J14" s="470">
        <v>54.666360011439565</v>
      </c>
      <c r="K14" s="435">
        <v>89.830456131947088</v>
      </c>
      <c r="L14" s="470">
        <v>31.166229972275751</v>
      </c>
      <c r="M14" s="435">
        <v>75.86812019576341</v>
      </c>
    </row>
    <row r="15" spans="1:13" x14ac:dyDescent="0.25">
      <c r="A15" s="181" t="s">
        <v>438</v>
      </c>
      <c r="B15" s="458">
        <v>843</v>
      </c>
      <c r="C15" s="471">
        <v>1081.5111851230311</v>
      </c>
      <c r="D15" s="472">
        <v>735.16286933168021</v>
      </c>
      <c r="E15" s="472">
        <v>791.57592714756458</v>
      </c>
      <c r="F15" s="471">
        <v>1334.0118930809497</v>
      </c>
      <c r="G15" s="472">
        <v>448.86173847489147</v>
      </c>
      <c r="H15" s="471">
        <v>894.8436149833575</v>
      </c>
      <c r="I15" s="472">
        <v>133.08277294398383</v>
      </c>
      <c r="J15" s="473">
        <v>55.661001116336692</v>
      </c>
      <c r="K15" s="474">
        <v>88.127741278585844</v>
      </c>
      <c r="L15" s="473">
        <v>33.647506502976427</v>
      </c>
      <c r="M15" s="474">
        <v>67.079133223968725</v>
      </c>
    </row>
    <row r="16" spans="1:13" x14ac:dyDescent="0.25">
      <c r="A16" s="463" t="s">
        <v>431</v>
      </c>
      <c r="B16" s="464">
        <v>7</v>
      </c>
      <c r="C16" s="465">
        <v>2274.1499485420245</v>
      </c>
      <c r="D16" s="419">
        <v>591.38250428816468</v>
      </c>
      <c r="E16" s="419">
        <v>1056.9871869639794</v>
      </c>
      <c r="F16" s="465">
        <v>3190.5644082332765</v>
      </c>
      <c r="G16" s="419">
        <v>340.9242710120069</v>
      </c>
      <c r="H16" s="465">
        <v>484.44559176672391</v>
      </c>
      <c r="I16" s="419">
        <v>427.97427101200685</v>
      </c>
      <c r="J16" s="466">
        <v>60.831336055282279</v>
      </c>
      <c r="K16" s="421">
        <v>73.480717599420302</v>
      </c>
      <c r="L16" s="466">
        <v>10.685390651642985</v>
      </c>
      <c r="M16" s="421">
        <v>15.183695728461341</v>
      </c>
    </row>
    <row r="17" spans="1:13" x14ac:dyDescent="0.25">
      <c r="A17" s="463" t="s">
        <v>432</v>
      </c>
      <c r="B17" s="464">
        <v>25</v>
      </c>
      <c r="C17" s="465">
        <v>855.63736788445203</v>
      </c>
      <c r="D17" s="419">
        <v>350.61767204757859</v>
      </c>
      <c r="E17" s="419">
        <v>386.34340016992348</v>
      </c>
      <c r="F17" s="465">
        <v>1244.4543058623619</v>
      </c>
      <c r="G17" s="419">
        <v>388.31782497875952</v>
      </c>
      <c r="H17" s="465">
        <v>701.42995751911633</v>
      </c>
      <c r="I17" s="419">
        <v>188.21291418861512</v>
      </c>
      <c r="J17" s="466">
        <v>36.702397044095385</v>
      </c>
      <c r="K17" s="421">
        <v>78.44678913487023</v>
      </c>
      <c r="L17" s="466">
        <v>31.203863665341196</v>
      </c>
      <c r="M17" s="421">
        <v>56.364460648721916</v>
      </c>
    </row>
    <row r="18" spans="1:13" x14ac:dyDescent="0.25">
      <c r="A18" s="463" t="s">
        <v>433</v>
      </c>
      <c r="B18" s="464">
        <v>86</v>
      </c>
      <c r="C18" s="465">
        <v>783.51737885407567</v>
      </c>
      <c r="D18" s="419">
        <v>372.26084608663086</v>
      </c>
      <c r="E18" s="419">
        <v>425.20972887279993</v>
      </c>
      <c r="F18" s="465">
        <v>1014.0724306578456</v>
      </c>
      <c r="G18" s="419">
        <v>409.23398801647744</v>
      </c>
      <c r="H18" s="465">
        <v>632.33780776432411</v>
      </c>
      <c r="I18" s="419">
        <v>152.41605667207591</v>
      </c>
      <c r="J18" s="466">
        <v>42.788691652225964</v>
      </c>
      <c r="K18" s="421">
        <v>89.972178659066486</v>
      </c>
      <c r="L18" s="466">
        <v>40.355498842523559</v>
      </c>
      <c r="M18" s="421">
        <v>62.356276400702072</v>
      </c>
    </row>
    <row r="19" spans="1:13" x14ac:dyDescent="0.25">
      <c r="A19" s="463" t="s">
        <v>434</v>
      </c>
      <c r="B19" s="464">
        <v>300</v>
      </c>
      <c r="C19" s="465">
        <v>812.22228658220297</v>
      </c>
      <c r="D19" s="419">
        <v>492.11892304468176</v>
      </c>
      <c r="E19" s="419">
        <v>521.86722518477347</v>
      </c>
      <c r="F19" s="465">
        <v>1037.1966377489407</v>
      </c>
      <c r="G19" s="419">
        <v>424.30404283088006</v>
      </c>
      <c r="H19" s="465">
        <v>588.38218912234265</v>
      </c>
      <c r="I19" s="419">
        <v>161.37988156251163</v>
      </c>
      <c r="J19" s="466">
        <v>48.264082200405497</v>
      </c>
      <c r="K19" s="421">
        <v>84.970313633428489</v>
      </c>
      <c r="L19" s="466">
        <v>40.908736818869755</v>
      </c>
      <c r="M19" s="421">
        <v>56.728123453940846</v>
      </c>
    </row>
    <row r="20" spans="1:13" x14ac:dyDescent="0.25">
      <c r="A20" s="463" t="s">
        <v>435</v>
      </c>
      <c r="B20" s="464">
        <v>167</v>
      </c>
      <c r="C20" s="465">
        <v>894.72120888397251</v>
      </c>
      <c r="D20" s="419">
        <v>578.29592122541123</v>
      </c>
      <c r="E20" s="419">
        <v>638.94247957540108</v>
      </c>
      <c r="F20" s="465">
        <v>1137.001515107411</v>
      </c>
      <c r="G20" s="419">
        <v>431.94298734418749</v>
      </c>
      <c r="H20" s="465">
        <v>727.80879087345488</v>
      </c>
      <c r="I20" s="419">
        <v>163.42149861248569</v>
      </c>
      <c r="J20" s="466">
        <v>52.48547521142023</v>
      </c>
      <c r="K20" s="421">
        <v>85.679948451667471</v>
      </c>
      <c r="L20" s="466">
        <v>37.989658026390792</v>
      </c>
      <c r="M20" s="421">
        <v>64.011241955530707</v>
      </c>
    </row>
    <row r="21" spans="1:13" x14ac:dyDescent="0.25">
      <c r="A21" s="463" t="s">
        <v>436</v>
      </c>
      <c r="B21" s="464">
        <v>188</v>
      </c>
      <c r="C21" s="465">
        <v>1100.4938296206199</v>
      </c>
      <c r="D21" s="419">
        <v>746.93780284864886</v>
      </c>
      <c r="E21" s="419">
        <v>805.78465960029121</v>
      </c>
      <c r="F21" s="465">
        <v>1387.2992835317521</v>
      </c>
      <c r="G21" s="419">
        <v>449.96662382774957</v>
      </c>
      <c r="H21" s="465">
        <v>822.78531734034198</v>
      </c>
      <c r="I21" s="419">
        <v>134.72425895938125</v>
      </c>
      <c r="J21" s="466">
        <v>55.925078216645637</v>
      </c>
      <c r="K21" s="421">
        <v>85.757616429316869</v>
      </c>
      <c r="L21" s="466">
        <v>32.434718965776135</v>
      </c>
      <c r="M21" s="421">
        <v>59.308422278263961</v>
      </c>
    </row>
    <row r="22" spans="1:13" x14ac:dyDescent="0.25">
      <c r="A22" s="463" t="s">
        <v>439</v>
      </c>
      <c r="B22" s="464">
        <v>47</v>
      </c>
      <c r="C22" s="465">
        <v>1168.6896776177066</v>
      </c>
      <c r="D22" s="419">
        <v>824.47890851368163</v>
      </c>
      <c r="E22" s="419">
        <v>914.27703365546495</v>
      </c>
      <c r="F22" s="465">
        <v>1427.2977491743738</v>
      </c>
      <c r="G22" s="419">
        <v>449.35032414936018</v>
      </c>
      <c r="H22" s="465">
        <v>868.57490210686956</v>
      </c>
      <c r="I22" s="419">
        <v>104.59922418589547</v>
      </c>
      <c r="J22" s="466">
        <v>58.276221123361296</v>
      </c>
      <c r="K22" s="421">
        <v>88.227711371758033</v>
      </c>
      <c r="L22" s="466">
        <v>31.482591800434683</v>
      </c>
      <c r="M22" s="421">
        <v>60.854499533072214</v>
      </c>
    </row>
    <row r="23" spans="1:13" x14ac:dyDescent="0.25">
      <c r="A23" s="80" t="s">
        <v>440</v>
      </c>
      <c r="B23" s="464">
        <v>20</v>
      </c>
      <c r="C23" s="465">
        <v>1204.8909718088564</v>
      </c>
      <c r="D23" s="419">
        <v>879.07105684055739</v>
      </c>
      <c r="E23" s="419">
        <v>913.03910831281166</v>
      </c>
      <c r="F23" s="465">
        <v>1447.0792584087467</v>
      </c>
      <c r="G23" s="419">
        <v>516.54182133270899</v>
      </c>
      <c r="H23" s="465">
        <v>1192.2502461563254</v>
      </c>
      <c r="I23" s="419">
        <v>125.52495807587134</v>
      </c>
      <c r="J23" s="466">
        <v>56.207584856197244</v>
      </c>
      <c r="K23" s="421">
        <v>91.357626672994598</v>
      </c>
      <c r="L23" s="466">
        <v>35.695475443460808</v>
      </c>
      <c r="M23" s="421">
        <v>82.39011368785431</v>
      </c>
    </row>
    <row r="24" spans="1:13" x14ac:dyDescent="0.25">
      <c r="A24" s="467" t="s">
        <v>441</v>
      </c>
      <c r="B24" s="468">
        <v>3</v>
      </c>
      <c r="C24" s="465">
        <v>1323.1250149333432</v>
      </c>
      <c r="D24" s="419">
        <v>835.14153346236628</v>
      </c>
      <c r="E24" s="419">
        <v>876.59412594063372</v>
      </c>
      <c r="F24" s="465">
        <v>1450.8608608779807</v>
      </c>
      <c r="G24" s="419">
        <v>317.27219707840419</v>
      </c>
      <c r="H24" s="465">
        <v>1555.7060441242725</v>
      </c>
      <c r="I24" s="419">
        <v>106.76053259473078</v>
      </c>
      <c r="J24" s="466">
        <v>60.759780202465663</v>
      </c>
      <c r="K24" s="421">
        <v>101.06508591471911</v>
      </c>
      <c r="L24" s="466">
        <v>21.867858292518044</v>
      </c>
      <c r="M24" s="421">
        <v>107.22641199259073</v>
      </c>
    </row>
    <row r="25" spans="1:13" x14ac:dyDescent="0.25">
      <c r="A25" s="178" t="s">
        <v>442</v>
      </c>
      <c r="B25" s="458">
        <v>4753</v>
      </c>
      <c r="C25" s="459">
        <v>910.44814498794813</v>
      </c>
      <c r="D25" s="460">
        <v>463.11491687705859</v>
      </c>
      <c r="E25" s="460">
        <v>599.2556926911783</v>
      </c>
      <c r="F25" s="459">
        <v>1137.2703161145103</v>
      </c>
      <c r="G25" s="460">
        <v>431.81519343259282</v>
      </c>
      <c r="H25" s="459">
        <v>764.65070898891327</v>
      </c>
      <c r="I25" s="460">
        <v>173.83954426504368</v>
      </c>
      <c r="J25" s="461">
        <v>50.028086633314949</v>
      </c>
      <c r="K25" s="462">
        <v>88.134885464589914</v>
      </c>
      <c r="L25" s="461">
        <v>37.969442032734278</v>
      </c>
      <c r="M25" s="462">
        <v>67.235616559600913</v>
      </c>
    </row>
    <row r="26" spans="1:13" x14ac:dyDescent="0.25">
      <c r="A26" s="463" t="s">
        <v>431</v>
      </c>
      <c r="B26" s="464">
        <v>889</v>
      </c>
      <c r="C26" s="465">
        <v>991.89507201307345</v>
      </c>
      <c r="D26" s="419">
        <v>340.87435054086029</v>
      </c>
      <c r="E26" s="419">
        <v>379.42379138769985</v>
      </c>
      <c r="F26" s="465">
        <v>1409.7349201819525</v>
      </c>
      <c r="G26" s="419">
        <v>791.83137550457957</v>
      </c>
      <c r="H26" s="465">
        <v>660.45254649446906</v>
      </c>
      <c r="I26" s="419">
        <v>307.71672508201311</v>
      </c>
      <c r="J26" s="466">
        <v>25.577459229726685</v>
      </c>
      <c r="K26" s="421">
        <v>79.787674561978619</v>
      </c>
      <c r="L26" s="466">
        <v>56.168813311539381</v>
      </c>
      <c r="M26" s="421">
        <v>46.849413818111664</v>
      </c>
    </row>
    <row r="27" spans="1:13" x14ac:dyDescent="0.25">
      <c r="A27" s="463" t="s">
        <v>432</v>
      </c>
      <c r="B27" s="464">
        <v>963</v>
      </c>
      <c r="C27" s="465">
        <v>817.09412481626862</v>
      </c>
      <c r="D27" s="419">
        <v>293.5661301307166</v>
      </c>
      <c r="E27" s="419">
        <v>344.64501205688953</v>
      </c>
      <c r="F27" s="465">
        <v>1118.8572158261702</v>
      </c>
      <c r="G27" s="419">
        <v>604.15372963274865</v>
      </c>
      <c r="H27" s="465">
        <v>643.83853633020658</v>
      </c>
      <c r="I27" s="419">
        <v>256.87060556447688</v>
      </c>
      <c r="J27" s="466">
        <v>32.447345247486766</v>
      </c>
      <c r="K27" s="421">
        <v>81.412571756018792</v>
      </c>
      <c r="L27" s="466">
        <v>53.997393151425335</v>
      </c>
      <c r="M27" s="421">
        <v>57.544298523810546</v>
      </c>
    </row>
    <row r="28" spans="1:13" x14ac:dyDescent="0.25">
      <c r="A28" s="463" t="s">
        <v>433</v>
      </c>
      <c r="B28" s="464">
        <v>1332</v>
      </c>
      <c r="C28" s="465">
        <v>751.14330934091652</v>
      </c>
      <c r="D28" s="419">
        <v>326.64120296223768</v>
      </c>
      <c r="E28" s="419">
        <v>356.29863021762162</v>
      </c>
      <c r="F28" s="465">
        <v>992.25682478348358</v>
      </c>
      <c r="G28" s="419">
        <v>487.94509198711523</v>
      </c>
      <c r="H28" s="465">
        <v>635.21615859083875</v>
      </c>
      <c r="I28" s="419">
        <v>209.40196011236617</v>
      </c>
      <c r="J28" s="466">
        <v>37.845648157648647</v>
      </c>
      <c r="K28" s="421">
        <v>85.077157872749751</v>
      </c>
      <c r="L28" s="466">
        <v>49.175282023742973</v>
      </c>
      <c r="M28" s="421">
        <v>64.017313131552072</v>
      </c>
    </row>
    <row r="29" spans="1:13" x14ac:dyDescent="0.25">
      <c r="A29" s="463" t="s">
        <v>434</v>
      </c>
      <c r="B29" s="464">
        <v>1215</v>
      </c>
      <c r="C29" s="465">
        <v>707.2293335383722</v>
      </c>
      <c r="D29" s="419">
        <v>355.77369335377369</v>
      </c>
      <c r="E29" s="419">
        <v>436.4656970666432</v>
      </c>
      <c r="F29" s="465">
        <v>906.97851294985992</v>
      </c>
      <c r="G29" s="419">
        <v>413.39399200036843</v>
      </c>
      <c r="H29" s="465">
        <v>637.28786097824968</v>
      </c>
      <c r="I29" s="419">
        <v>169.11048314068796</v>
      </c>
      <c r="J29" s="466">
        <v>43.942220007223924</v>
      </c>
      <c r="K29" s="421">
        <v>87.189191656170038</v>
      </c>
      <c r="L29" s="466">
        <v>45.579248691994309</v>
      </c>
      <c r="M29" s="421">
        <v>70.264934822494581</v>
      </c>
    </row>
    <row r="30" spans="1:13" x14ac:dyDescent="0.25">
      <c r="A30" s="463" t="s">
        <v>435</v>
      </c>
      <c r="B30" s="464">
        <v>166</v>
      </c>
      <c r="C30" s="465">
        <v>777.95648781071259</v>
      </c>
      <c r="D30" s="419">
        <v>413.1910920741945</v>
      </c>
      <c r="E30" s="419">
        <v>544.19162780034651</v>
      </c>
      <c r="F30" s="465">
        <v>984.58011748497142</v>
      </c>
      <c r="G30" s="419">
        <v>427.35663198674524</v>
      </c>
      <c r="H30" s="465">
        <v>696.74037730750308</v>
      </c>
      <c r="I30" s="419">
        <v>137.48108950476453</v>
      </c>
      <c r="J30" s="466">
        <v>48.550603082550872</v>
      </c>
      <c r="K30" s="421">
        <v>87.554633497618724</v>
      </c>
      <c r="L30" s="466">
        <v>43.404962622888675</v>
      </c>
      <c r="M30" s="421">
        <v>70.765229251964669</v>
      </c>
    </row>
    <row r="31" spans="1:13" x14ac:dyDescent="0.25">
      <c r="A31" s="463" t="s">
        <v>436</v>
      </c>
      <c r="B31" s="464">
        <v>150</v>
      </c>
      <c r="C31" s="465">
        <v>981.29121929552025</v>
      </c>
      <c r="D31" s="419">
        <v>528.73875191920445</v>
      </c>
      <c r="E31" s="419">
        <v>707.00922228355739</v>
      </c>
      <c r="F31" s="465">
        <v>1194.9895423409487</v>
      </c>
      <c r="G31" s="419">
        <v>460.65218898829158</v>
      </c>
      <c r="H31" s="465">
        <v>880.6410392869833</v>
      </c>
      <c r="I31" s="419">
        <v>136.79065709988356</v>
      </c>
      <c r="J31" s="466">
        <v>54.136657229193872</v>
      </c>
      <c r="K31" s="421">
        <v>89.718555214957746</v>
      </c>
      <c r="L31" s="466">
        <v>38.548637679781514</v>
      </c>
      <c r="M31" s="421">
        <v>73.694455732376866</v>
      </c>
    </row>
    <row r="32" spans="1:13" x14ac:dyDescent="0.25">
      <c r="A32" s="80" t="s">
        <v>439</v>
      </c>
      <c r="B32" s="464">
        <v>29</v>
      </c>
      <c r="C32" s="465">
        <v>1153.8741044998824</v>
      </c>
      <c r="D32" s="419">
        <v>632.11151274782083</v>
      </c>
      <c r="E32" s="419">
        <v>848.31208862587312</v>
      </c>
      <c r="F32" s="465">
        <v>1368.5623945061873</v>
      </c>
      <c r="G32" s="419">
        <v>351.17204393509849</v>
      </c>
      <c r="H32" s="465">
        <v>1025.7452390005824</v>
      </c>
      <c r="I32" s="419">
        <v>163.18044772599285</v>
      </c>
      <c r="J32" s="466">
        <v>56.556151162642045</v>
      </c>
      <c r="K32" s="421">
        <v>92.889492422787839</v>
      </c>
      <c r="L32" s="466">
        <v>25.659922071862162</v>
      </c>
      <c r="M32" s="421">
        <v>74.950564411109497</v>
      </c>
    </row>
    <row r="33" spans="1:13" x14ac:dyDescent="0.25">
      <c r="A33" s="91" t="s">
        <v>443</v>
      </c>
      <c r="B33" s="468">
        <v>9</v>
      </c>
      <c r="C33" s="469">
        <v>1375.0140804452651</v>
      </c>
      <c r="D33" s="433">
        <v>732.00066355198715</v>
      </c>
      <c r="E33" s="433">
        <v>1020.6748166963016</v>
      </c>
      <c r="F33" s="469">
        <v>1644.9372893748564</v>
      </c>
      <c r="G33" s="433">
        <v>320.98136676490179</v>
      </c>
      <c r="H33" s="469">
        <v>911.35937394561699</v>
      </c>
      <c r="I33" s="433">
        <v>201.939259175622</v>
      </c>
      <c r="J33" s="470">
        <v>61.934496514554084</v>
      </c>
      <c r="K33" s="435">
        <v>89.181463984103686</v>
      </c>
      <c r="L33" s="470">
        <v>19.513288976924333</v>
      </c>
      <c r="M33" s="435">
        <v>55.403897755395349</v>
      </c>
    </row>
    <row r="34" spans="1:13" x14ac:dyDescent="0.25">
      <c r="A34" s="181" t="s">
        <v>444</v>
      </c>
      <c r="B34" s="458">
        <v>27928</v>
      </c>
      <c r="C34" s="471">
        <v>1149.6154437733076</v>
      </c>
      <c r="D34" s="472">
        <v>627.91836157628791</v>
      </c>
      <c r="E34" s="472">
        <v>774.17892502093991</v>
      </c>
      <c r="F34" s="471">
        <v>1339.5463186292775</v>
      </c>
      <c r="G34" s="472">
        <v>366.8396079834705</v>
      </c>
      <c r="H34" s="471">
        <v>932.45387271151594</v>
      </c>
      <c r="I34" s="472">
        <v>170.65408387152542</v>
      </c>
      <c r="J34" s="473">
        <v>53.975562381326824</v>
      </c>
      <c r="K34" s="474">
        <v>92.341164036359473</v>
      </c>
      <c r="L34" s="473">
        <v>27.385361960372361</v>
      </c>
      <c r="M34" s="474">
        <v>69.609677526169548</v>
      </c>
    </row>
    <row r="35" spans="1:13" x14ac:dyDescent="0.25">
      <c r="A35" s="463" t="s">
        <v>431</v>
      </c>
      <c r="B35" s="464">
        <v>2232</v>
      </c>
      <c r="C35" s="465">
        <v>804.48762045789033</v>
      </c>
      <c r="D35" s="419">
        <v>351.26785525545762</v>
      </c>
      <c r="E35" s="419">
        <v>334.92798010250175</v>
      </c>
      <c r="F35" s="465">
        <v>1095.1959785892041</v>
      </c>
      <c r="G35" s="419">
        <v>443.50976993148771</v>
      </c>
      <c r="H35" s="465">
        <v>434.23023343796388</v>
      </c>
      <c r="I35" s="419">
        <v>170.38627368221935</v>
      </c>
      <c r="J35" s="466">
        <v>19.998819508061764</v>
      </c>
      <c r="K35" s="421">
        <v>80.520723603638444</v>
      </c>
      <c r="L35" s="466">
        <v>40.495927541918356</v>
      </c>
      <c r="M35" s="421">
        <v>39.648632932100895</v>
      </c>
    </row>
    <row r="36" spans="1:13" x14ac:dyDescent="0.25">
      <c r="A36" s="463" t="s">
        <v>432</v>
      </c>
      <c r="B36" s="464">
        <v>4197</v>
      </c>
      <c r="C36" s="465">
        <v>652.00106746310269</v>
      </c>
      <c r="D36" s="419">
        <v>317.44896534145835</v>
      </c>
      <c r="E36" s="419">
        <v>320.49012639966668</v>
      </c>
      <c r="F36" s="465">
        <v>864.682993647697</v>
      </c>
      <c r="G36" s="419">
        <v>356.30938877446374</v>
      </c>
      <c r="H36" s="465">
        <v>417.30681935307666</v>
      </c>
      <c r="I36" s="419">
        <v>159.69394596428955</v>
      </c>
      <c r="J36" s="466">
        <v>25.524467901294994</v>
      </c>
      <c r="K36" s="421">
        <v>83.584979141759135</v>
      </c>
      <c r="L36" s="466">
        <v>41.206938426227104</v>
      </c>
      <c r="M36" s="421">
        <v>48.261249778101046</v>
      </c>
    </row>
    <row r="37" spans="1:13" x14ac:dyDescent="0.25">
      <c r="A37" s="463" t="s">
        <v>433</v>
      </c>
      <c r="B37" s="464">
        <v>7723</v>
      </c>
      <c r="C37" s="465">
        <v>601.95276970560928</v>
      </c>
      <c r="D37" s="419">
        <v>328.83604522358831</v>
      </c>
      <c r="E37" s="419">
        <v>336.71045572029146</v>
      </c>
      <c r="F37" s="465">
        <v>770.03779126910251</v>
      </c>
      <c r="G37" s="419">
        <v>304.01983547714974</v>
      </c>
      <c r="H37" s="465">
        <v>393.97222360291562</v>
      </c>
      <c r="I37" s="419">
        <v>142.8988659593866</v>
      </c>
      <c r="J37" s="466">
        <v>33.84767274037813</v>
      </c>
      <c r="K37" s="421">
        <v>86.186148836115478</v>
      </c>
      <c r="L37" s="466">
        <v>39.481157798254728</v>
      </c>
      <c r="M37" s="421">
        <v>51.162712800576756</v>
      </c>
    </row>
    <row r="38" spans="1:13" x14ac:dyDescent="0.25">
      <c r="A38" s="463" t="s">
        <v>434</v>
      </c>
      <c r="B38" s="464">
        <v>9273</v>
      </c>
      <c r="C38" s="465">
        <v>666.87124217941778</v>
      </c>
      <c r="D38" s="419">
        <v>373.20713469102265</v>
      </c>
      <c r="E38" s="419">
        <v>429.81423191462034</v>
      </c>
      <c r="F38" s="465">
        <v>830.00347064562641</v>
      </c>
      <c r="G38" s="419">
        <v>323.02413772984085</v>
      </c>
      <c r="H38" s="465">
        <v>473.53770316619358</v>
      </c>
      <c r="I38" s="419">
        <v>144.89107436352779</v>
      </c>
      <c r="J38" s="466">
        <v>44.685300681366662</v>
      </c>
      <c r="K38" s="421">
        <v>88.15762391426847</v>
      </c>
      <c r="L38" s="466">
        <v>38.918408073471468</v>
      </c>
      <c r="M38" s="421">
        <v>57.052496756169901</v>
      </c>
    </row>
    <row r="39" spans="1:13" x14ac:dyDescent="0.25">
      <c r="A39" s="463" t="s">
        <v>435</v>
      </c>
      <c r="B39" s="464">
        <v>1857</v>
      </c>
      <c r="C39" s="465">
        <v>778.640853294095</v>
      </c>
      <c r="D39" s="419">
        <v>436.27436053217053</v>
      </c>
      <c r="E39" s="419">
        <v>550.7040518071484</v>
      </c>
      <c r="F39" s="465">
        <v>957.36309411010075</v>
      </c>
      <c r="G39" s="419">
        <v>356.79953895974199</v>
      </c>
      <c r="H39" s="465">
        <v>565.48925161916225</v>
      </c>
      <c r="I39" s="419">
        <v>149.23213334113248</v>
      </c>
      <c r="J39" s="466">
        <v>51.217970815533988</v>
      </c>
      <c r="K39" s="421">
        <v>88.060533717352612</v>
      </c>
      <c r="L39" s="466">
        <v>37.26898824018263</v>
      </c>
      <c r="M39" s="421">
        <v>59.067375283021782</v>
      </c>
    </row>
    <row r="40" spans="1:13" x14ac:dyDescent="0.25">
      <c r="A40" s="463" t="s">
        <v>436</v>
      </c>
      <c r="B40" s="464">
        <v>1774</v>
      </c>
      <c r="C40" s="465">
        <v>980.632332074646</v>
      </c>
      <c r="D40" s="419">
        <v>541.76378714950613</v>
      </c>
      <c r="E40" s="419">
        <v>709.90679003586115</v>
      </c>
      <c r="F40" s="465">
        <v>1172.9587646167686</v>
      </c>
      <c r="G40" s="419">
        <v>372.18920238061207</v>
      </c>
      <c r="H40" s="465">
        <v>665.83248030830487</v>
      </c>
      <c r="I40" s="419">
        <v>154.46994981094349</v>
      </c>
      <c r="J40" s="466">
        <v>56.090196503127501</v>
      </c>
      <c r="K40" s="421">
        <v>89.73625199108136</v>
      </c>
      <c r="L40" s="466">
        <v>31.730800229982037</v>
      </c>
      <c r="M40" s="421">
        <v>56.765207814091148</v>
      </c>
    </row>
    <row r="41" spans="1:13" x14ac:dyDescent="0.25">
      <c r="A41" s="80" t="s">
        <v>439</v>
      </c>
      <c r="B41" s="464">
        <v>440</v>
      </c>
      <c r="C41" s="465">
        <v>1192.7577141095235</v>
      </c>
      <c r="D41" s="419">
        <v>642.40757297570485</v>
      </c>
      <c r="E41" s="419">
        <v>857.54569256626633</v>
      </c>
      <c r="F41" s="465">
        <v>1385.3658869528151</v>
      </c>
      <c r="G41" s="419">
        <v>359.60590297667045</v>
      </c>
      <c r="H41" s="465">
        <v>754.58449295366188</v>
      </c>
      <c r="I41" s="419">
        <v>179.24043177944125</v>
      </c>
      <c r="J41" s="466">
        <v>59.643417918676974</v>
      </c>
      <c r="K41" s="421">
        <v>91.802460001454193</v>
      </c>
      <c r="L41" s="466">
        <v>25.957467724836398</v>
      </c>
      <c r="M41" s="421">
        <v>54.468245541501673</v>
      </c>
    </row>
    <row r="42" spans="1:13" x14ac:dyDescent="0.25">
      <c r="A42" s="80" t="s">
        <v>440</v>
      </c>
      <c r="B42" s="464">
        <v>315</v>
      </c>
      <c r="C42" s="465">
        <v>1366.4758875029431</v>
      </c>
      <c r="D42" s="419">
        <v>785.42499450248158</v>
      </c>
      <c r="E42" s="419">
        <v>1006.2406681455866</v>
      </c>
      <c r="F42" s="465">
        <v>1570.6309913124398</v>
      </c>
      <c r="G42" s="419">
        <v>387.32700987522747</v>
      </c>
      <c r="H42" s="465">
        <v>956.26561192979682</v>
      </c>
      <c r="I42" s="419">
        <v>203.38461874945415</v>
      </c>
      <c r="J42" s="466">
        <v>60.92445527446462</v>
      </c>
      <c r="K42" s="421">
        <v>93.312444370500501</v>
      </c>
      <c r="L42" s="466">
        <v>24.660598957847636</v>
      </c>
      <c r="M42" s="421">
        <v>60.884168033048226</v>
      </c>
    </row>
    <row r="43" spans="1:13" x14ac:dyDescent="0.25">
      <c r="A43" s="467" t="s">
        <v>441</v>
      </c>
      <c r="B43" s="468">
        <v>117</v>
      </c>
      <c r="C43" s="469">
        <v>1640.9264983839207</v>
      </c>
      <c r="D43" s="433">
        <v>865.25916096599701</v>
      </c>
      <c r="E43" s="433">
        <v>1020.7589648715913</v>
      </c>
      <c r="F43" s="469">
        <v>1840.9645077310972</v>
      </c>
      <c r="G43" s="433">
        <v>393.70896583575325</v>
      </c>
      <c r="H43" s="469">
        <v>1678.1895242575292</v>
      </c>
      <c r="I43" s="433">
        <v>185.43683357490846</v>
      </c>
      <c r="J43" s="470">
        <v>52.614075508030922</v>
      </c>
      <c r="K43" s="435">
        <v>95.630111072210113</v>
      </c>
      <c r="L43" s="470">
        <v>21.386016090064722</v>
      </c>
      <c r="M43" s="435">
        <v>91.158168297650633</v>
      </c>
    </row>
    <row r="44" spans="1:13" x14ac:dyDescent="0.25">
      <c r="A44" s="437" t="s">
        <v>2058</v>
      </c>
      <c r="B44" s="475"/>
      <c r="C44" s="174"/>
      <c r="D44" s="174"/>
      <c r="E44" s="174"/>
      <c r="F44" s="174"/>
      <c r="G44" s="174"/>
      <c r="H44" s="174"/>
      <c r="I44" s="174"/>
      <c r="J44" s="174"/>
      <c r="K44" s="174"/>
      <c r="L44" s="174"/>
      <c r="M44" s="174"/>
    </row>
    <row r="45" spans="1:13" x14ac:dyDescent="0.25">
      <c r="A45" s="475" t="s">
        <v>424</v>
      </c>
      <c r="B45" s="475"/>
      <c r="C45" s="174"/>
      <c r="D45" s="174"/>
      <c r="E45" s="174"/>
      <c r="F45" s="174"/>
      <c r="G45" s="174"/>
      <c r="H45" s="174"/>
      <c r="I45" s="174"/>
      <c r="J45" s="174"/>
      <c r="K45" s="174"/>
      <c r="L45" s="174"/>
      <c r="M45" s="174"/>
    </row>
    <row r="46" spans="1:13" x14ac:dyDescent="0.25">
      <c r="A46" s="475" t="s">
        <v>421</v>
      </c>
      <c r="B46" s="475"/>
      <c r="C46" s="174"/>
      <c r="D46" s="174"/>
      <c r="E46" s="174"/>
      <c r="F46" s="174"/>
      <c r="G46" s="174"/>
      <c r="H46" s="174"/>
      <c r="I46" s="174"/>
      <c r="J46" s="174"/>
      <c r="K46" s="174"/>
      <c r="L46" s="174"/>
      <c r="M46" s="174"/>
    </row>
    <row r="48" spans="1:13" x14ac:dyDescent="0.25">
      <c r="B48" s="476"/>
    </row>
  </sheetData>
  <pageMargins left="0.7" right="0.7" top="0.75" bottom="0.75" header="0.3" footer="0.3"/>
  <pageSetup paperSize="9"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workbookViewId="0">
      <selection activeCell="B12" sqref="B12"/>
    </sheetView>
  </sheetViews>
  <sheetFormatPr baseColWidth="10" defaultRowHeight="15.75" x14ac:dyDescent="0.3"/>
  <cols>
    <col min="1" max="1" width="34.42578125" style="58" customWidth="1"/>
    <col min="2" max="2" width="59.140625" style="11" customWidth="1"/>
    <col min="3" max="3" width="55.7109375" style="11" customWidth="1"/>
    <col min="4" max="4" width="39" style="11" customWidth="1"/>
    <col min="5" max="5" width="37" style="11" customWidth="1"/>
    <col min="6" max="6" width="69.140625" style="11" customWidth="1"/>
    <col min="7" max="7" width="39.85546875" style="11" customWidth="1"/>
    <col min="8" max="8" width="36.28515625" style="11" customWidth="1"/>
    <col min="9" max="9" width="29.28515625" customWidth="1"/>
    <col min="10" max="256" width="10.85546875" style="12"/>
    <col min="257" max="257" width="39" style="12" customWidth="1"/>
    <col min="258" max="263" width="30.7109375" style="12" customWidth="1"/>
    <col min="264" max="264" width="46.140625" style="12" customWidth="1"/>
    <col min="265" max="265" width="1.5703125" style="12" customWidth="1"/>
    <col min="266" max="512" width="10.85546875" style="12"/>
    <col min="513" max="513" width="39" style="12" customWidth="1"/>
    <col min="514" max="519" width="30.7109375" style="12" customWidth="1"/>
    <col min="520" max="520" width="46.140625" style="12" customWidth="1"/>
    <col min="521" max="521" width="1.5703125" style="12" customWidth="1"/>
    <col min="522" max="768" width="10.85546875" style="12"/>
    <col min="769" max="769" width="39" style="12" customWidth="1"/>
    <col min="770" max="775" width="30.7109375" style="12" customWidth="1"/>
    <col min="776" max="776" width="46.140625" style="12" customWidth="1"/>
    <col min="777" max="777" width="1.5703125" style="12" customWidth="1"/>
    <col min="778" max="1024" width="10.85546875" style="12"/>
    <col min="1025" max="1025" width="39" style="12" customWidth="1"/>
    <col min="1026" max="1031" width="30.7109375" style="12" customWidth="1"/>
    <col min="1032" max="1032" width="46.140625" style="12" customWidth="1"/>
    <col min="1033" max="1033" width="1.5703125" style="12" customWidth="1"/>
    <col min="1034" max="1280" width="10.85546875" style="12"/>
    <col min="1281" max="1281" width="39" style="12" customWidth="1"/>
    <col min="1282" max="1287" width="30.7109375" style="12" customWidth="1"/>
    <col min="1288" max="1288" width="46.140625" style="12" customWidth="1"/>
    <col min="1289" max="1289" width="1.5703125" style="12" customWidth="1"/>
    <col min="1290" max="1536" width="10.85546875" style="12"/>
    <col min="1537" max="1537" width="39" style="12" customWidth="1"/>
    <col min="1538" max="1543" width="30.7109375" style="12" customWidth="1"/>
    <col min="1544" max="1544" width="46.140625" style="12" customWidth="1"/>
    <col min="1545" max="1545" width="1.5703125" style="12" customWidth="1"/>
    <col min="1546" max="1792" width="10.85546875" style="12"/>
    <col min="1793" max="1793" width="39" style="12" customWidth="1"/>
    <col min="1794" max="1799" width="30.7109375" style="12" customWidth="1"/>
    <col min="1800" max="1800" width="46.140625" style="12" customWidth="1"/>
    <col min="1801" max="1801" width="1.5703125" style="12" customWidth="1"/>
    <col min="1802" max="2048" width="10.85546875" style="12"/>
    <col min="2049" max="2049" width="39" style="12" customWidth="1"/>
    <col min="2050" max="2055" width="30.7109375" style="12" customWidth="1"/>
    <col min="2056" max="2056" width="46.140625" style="12" customWidth="1"/>
    <col min="2057" max="2057" width="1.5703125" style="12" customWidth="1"/>
    <col min="2058" max="2304" width="10.85546875" style="12"/>
    <col min="2305" max="2305" width="39" style="12" customWidth="1"/>
    <col min="2306" max="2311" width="30.7109375" style="12" customWidth="1"/>
    <col min="2312" max="2312" width="46.140625" style="12" customWidth="1"/>
    <col min="2313" max="2313" width="1.5703125" style="12" customWidth="1"/>
    <col min="2314" max="2560" width="10.85546875" style="12"/>
    <col min="2561" max="2561" width="39" style="12" customWidth="1"/>
    <col min="2562" max="2567" width="30.7109375" style="12" customWidth="1"/>
    <col min="2568" max="2568" width="46.140625" style="12" customWidth="1"/>
    <col min="2569" max="2569" width="1.5703125" style="12" customWidth="1"/>
    <col min="2570" max="2816" width="10.85546875" style="12"/>
    <col min="2817" max="2817" width="39" style="12" customWidth="1"/>
    <col min="2818" max="2823" width="30.7109375" style="12" customWidth="1"/>
    <col min="2824" max="2824" width="46.140625" style="12" customWidth="1"/>
    <col min="2825" max="2825" width="1.5703125" style="12" customWidth="1"/>
    <col min="2826" max="3072" width="10.85546875" style="12"/>
    <col min="3073" max="3073" width="39" style="12" customWidth="1"/>
    <col min="3074" max="3079" width="30.7109375" style="12" customWidth="1"/>
    <col min="3080" max="3080" width="46.140625" style="12" customWidth="1"/>
    <col min="3081" max="3081" width="1.5703125" style="12" customWidth="1"/>
    <col min="3082" max="3328" width="10.85546875" style="12"/>
    <col min="3329" max="3329" width="39" style="12" customWidth="1"/>
    <col min="3330" max="3335" width="30.7109375" style="12" customWidth="1"/>
    <col min="3336" max="3336" width="46.140625" style="12" customWidth="1"/>
    <col min="3337" max="3337" width="1.5703125" style="12" customWidth="1"/>
    <col min="3338" max="3584" width="10.85546875" style="12"/>
    <col min="3585" max="3585" width="39" style="12" customWidth="1"/>
    <col min="3586" max="3591" width="30.7109375" style="12" customWidth="1"/>
    <col min="3592" max="3592" width="46.140625" style="12" customWidth="1"/>
    <col min="3593" max="3593" width="1.5703125" style="12" customWidth="1"/>
    <col min="3594" max="3840" width="10.85546875" style="12"/>
    <col min="3841" max="3841" width="39" style="12" customWidth="1"/>
    <col min="3842" max="3847" width="30.7109375" style="12" customWidth="1"/>
    <col min="3848" max="3848" width="46.140625" style="12" customWidth="1"/>
    <col min="3849" max="3849" width="1.5703125" style="12" customWidth="1"/>
    <col min="3850" max="4096" width="10.85546875" style="12"/>
    <col min="4097" max="4097" width="39" style="12" customWidth="1"/>
    <col min="4098" max="4103" width="30.7109375" style="12" customWidth="1"/>
    <col min="4104" max="4104" width="46.140625" style="12" customWidth="1"/>
    <col min="4105" max="4105" width="1.5703125" style="12" customWidth="1"/>
    <col min="4106" max="4352" width="10.85546875" style="12"/>
    <col min="4353" max="4353" width="39" style="12" customWidth="1"/>
    <col min="4354" max="4359" width="30.7109375" style="12" customWidth="1"/>
    <col min="4360" max="4360" width="46.140625" style="12" customWidth="1"/>
    <col min="4361" max="4361" width="1.5703125" style="12" customWidth="1"/>
    <col min="4362" max="4608" width="10.85546875" style="12"/>
    <col min="4609" max="4609" width="39" style="12" customWidth="1"/>
    <col min="4610" max="4615" width="30.7109375" style="12" customWidth="1"/>
    <col min="4616" max="4616" width="46.140625" style="12" customWidth="1"/>
    <col min="4617" max="4617" width="1.5703125" style="12" customWidth="1"/>
    <col min="4618" max="4864" width="10.85546875" style="12"/>
    <col min="4865" max="4865" width="39" style="12" customWidth="1"/>
    <col min="4866" max="4871" width="30.7109375" style="12" customWidth="1"/>
    <col min="4872" max="4872" width="46.140625" style="12" customWidth="1"/>
    <col min="4873" max="4873" width="1.5703125" style="12" customWidth="1"/>
    <col min="4874" max="5120" width="10.85546875" style="12"/>
    <col min="5121" max="5121" width="39" style="12" customWidth="1"/>
    <col min="5122" max="5127" width="30.7109375" style="12" customWidth="1"/>
    <col min="5128" max="5128" width="46.140625" style="12" customWidth="1"/>
    <col min="5129" max="5129" width="1.5703125" style="12" customWidth="1"/>
    <col min="5130" max="5376" width="10.85546875" style="12"/>
    <col min="5377" max="5377" width="39" style="12" customWidth="1"/>
    <col min="5378" max="5383" width="30.7109375" style="12" customWidth="1"/>
    <col min="5384" max="5384" width="46.140625" style="12" customWidth="1"/>
    <col min="5385" max="5385" width="1.5703125" style="12" customWidth="1"/>
    <col min="5386" max="5632" width="10.85546875" style="12"/>
    <col min="5633" max="5633" width="39" style="12" customWidth="1"/>
    <col min="5634" max="5639" width="30.7109375" style="12" customWidth="1"/>
    <col min="5640" max="5640" width="46.140625" style="12" customWidth="1"/>
    <col min="5641" max="5641" width="1.5703125" style="12" customWidth="1"/>
    <col min="5642" max="5888" width="10.85546875" style="12"/>
    <col min="5889" max="5889" width="39" style="12" customWidth="1"/>
    <col min="5890" max="5895" width="30.7109375" style="12" customWidth="1"/>
    <col min="5896" max="5896" width="46.140625" style="12" customWidth="1"/>
    <col min="5897" max="5897" width="1.5703125" style="12" customWidth="1"/>
    <col min="5898" max="6144" width="10.85546875" style="12"/>
    <col min="6145" max="6145" width="39" style="12" customWidth="1"/>
    <col min="6146" max="6151" width="30.7109375" style="12" customWidth="1"/>
    <col min="6152" max="6152" width="46.140625" style="12" customWidth="1"/>
    <col min="6153" max="6153" width="1.5703125" style="12" customWidth="1"/>
    <col min="6154" max="6400" width="10.85546875" style="12"/>
    <col min="6401" max="6401" width="39" style="12" customWidth="1"/>
    <col min="6402" max="6407" width="30.7109375" style="12" customWidth="1"/>
    <col min="6408" max="6408" width="46.140625" style="12" customWidth="1"/>
    <col min="6409" max="6409" width="1.5703125" style="12" customWidth="1"/>
    <col min="6410" max="6656" width="10.85546875" style="12"/>
    <col min="6657" max="6657" width="39" style="12" customWidth="1"/>
    <col min="6658" max="6663" width="30.7109375" style="12" customWidth="1"/>
    <col min="6664" max="6664" width="46.140625" style="12" customWidth="1"/>
    <col min="6665" max="6665" width="1.5703125" style="12" customWidth="1"/>
    <col min="6666" max="6912" width="10.85546875" style="12"/>
    <col min="6913" max="6913" width="39" style="12" customWidth="1"/>
    <col min="6914" max="6919" width="30.7109375" style="12" customWidth="1"/>
    <col min="6920" max="6920" width="46.140625" style="12" customWidth="1"/>
    <col min="6921" max="6921" width="1.5703125" style="12" customWidth="1"/>
    <col min="6922" max="7168" width="10.85546875" style="12"/>
    <col min="7169" max="7169" width="39" style="12" customWidth="1"/>
    <col min="7170" max="7175" width="30.7109375" style="12" customWidth="1"/>
    <col min="7176" max="7176" width="46.140625" style="12" customWidth="1"/>
    <col min="7177" max="7177" width="1.5703125" style="12" customWidth="1"/>
    <col min="7178" max="7424" width="10.85546875" style="12"/>
    <col min="7425" max="7425" width="39" style="12" customWidth="1"/>
    <col min="7426" max="7431" width="30.7109375" style="12" customWidth="1"/>
    <col min="7432" max="7432" width="46.140625" style="12" customWidth="1"/>
    <col min="7433" max="7433" width="1.5703125" style="12" customWidth="1"/>
    <col min="7434" max="7680" width="10.85546875" style="12"/>
    <col min="7681" max="7681" width="39" style="12" customWidth="1"/>
    <col min="7682" max="7687" width="30.7109375" style="12" customWidth="1"/>
    <col min="7688" max="7688" width="46.140625" style="12" customWidth="1"/>
    <col min="7689" max="7689" width="1.5703125" style="12" customWidth="1"/>
    <col min="7690" max="7936" width="10.85546875" style="12"/>
    <col min="7937" max="7937" width="39" style="12" customWidth="1"/>
    <col min="7938" max="7943" width="30.7109375" style="12" customWidth="1"/>
    <col min="7944" max="7944" width="46.140625" style="12" customWidth="1"/>
    <col min="7945" max="7945" width="1.5703125" style="12" customWidth="1"/>
    <col min="7946" max="8192" width="10.85546875" style="12"/>
    <col min="8193" max="8193" width="39" style="12" customWidth="1"/>
    <col min="8194" max="8199" width="30.7109375" style="12" customWidth="1"/>
    <col min="8200" max="8200" width="46.140625" style="12" customWidth="1"/>
    <col min="8201" max="8201" width="1.5703125" style="12" customWidth="1"/>
    <col min="8202" max="8448" width="10.85546875" style="12"/>
    <col min="8449" max="8449" width="39" style="12" customWidth="1"/>
    <col min="8450" max="8455" width="30.7109375" style="12" customWidth="1"/>
    <col min="8456" max="8456" width="46.140625" style="12" customWidth="1"/>
    <col min="8457" max="8457" width="1.5703125" style="12" customWidth="1"/>
    <col min="8458" max="8704" width="10.85546875" style="12"/>
    <col min="8705" max="8705" width="39" style="12" customWidth="1"/>
    <col min="8706" max="8711" width="30.7109375" style="12" customWidth="1"/>
    <col min="8712" max="8712" width="46.140625" style="12" customWidth="1"/>
    <col min="8713" max="8713" width="1.5703125" style="12" customWidth="1"/>
    <col min="8714" max="8960" width="10.85546875" style="12"/>
    <col min="8961" max="8961" width="39" style="12" customWidth="1"/>
    <col min="8962" max="8967" width="30.7109375" style="12" customWidth="1"/>
    <col min="8968" max="8968" width="46.140625" style="12" customWidth="1"/>
    <col min="8969" max="8969" width="1.5703125" style="12" customWidth="1"/>
    <col min="8970" max="9216" width="10.85546875" style="12"/>
    <col min="9217" max="9217" width="39" style="12" customWidth="1"/>
    <col min="9218" max="9223" width="30.7109375" style="12" customWidth="1"/>
    <col min="9224" max="9224" width="46.140625" style="12" customWidth="1"/>
    <col min="9225" max="9225" width="1.5703125" style="12" customWidth="1"/>
    <col min="9226" max="9472" width="10.85546875" style="12"/>
    <col min="9473" max="9473" width="39" style="12" customWidth="1"/>
    <col min="9474" max="9479" width="30.7109375" style="12" customWidth="1"/>
    <col min="9480" max="9480" width="46.140625" style="12" customWidth="1"/>
    <col min="9481" max="9481" width="1.5703125" style="12" customWidth="1"/>
    <col min="9482" max="9728" width="10.85546875" style="12"/>
    <col min="9729" max="9729" width="39" style="12" customWidth="1"/>
    <col min="9730" max="9735" width="30.7109375" style="12" customWidth="1"/>
    <col min="9736" max="9736" width="46.140625" style="12" customWidth="1"/>
    <col min="9737" max="9737" width="1.5703125" style="12" customWidth="1"/>
    <col min="9738" max="9984" width="10.85546875" style="12"/>
    <col min="9985" max="9985" width="39" style="12" customWidth="1"/>
    <col min="9986" max="9991" width="30.7109375" style="12" customWidth="1"/>
    <col min="9992" max="9992" width="46.140625" style="12" customWidth="1"/>
    <col min="9993" max="9993" width="1.5703125" style="12" customWidth="1"/>
    <col min="9994" max="10240" width="10.85546875" style="12"/>
    <col min="10241" max="10241" width="39" style="12" customWidth="1"/>
    <col min="10242" max="10247" width="30.7109375" style="12" customWidth="1"/>
    <col min="10248" max="10248" width="46.140625" style="12" customWidth="1"/>
    <col min="10249" max="10249" width="1.5703125" style="12" customWidth="1"/>
    <col min="10250" max="10496" width="10.85546875" style="12"/>
    <col min="10497" max="10497" width="39" style="12" customWidth="1"/>
    <col min="10498" max="10503" width="30.7109375" style="12" customWidth="1"/>
    <col min="10504" max="10504" width="46.140625" style="12" customWidth="1"/>
    <col min="10505" max="10505" width="1.5703125" style="12" customWidth="1"/>
    <col min="10506" max="10752" width="10.85546875" style="12"/>
    <col min="10753" max="10753" width="39" style="12" customWidth="1"/>
    <col min="10754" max="10759" width="30.7109375" style="12" customWidth="1"/>
    <col min="10760" max="10760" width="46.140625" style="12" customWidth="1"/>
    <col min="10761" max="10761" width="1.5703125" style="12" customWidth="1"/>
    <col min="10762" max="11008" width="10.85546875" style="12"/>
    <col min="11009" max="11009" width="39" style="12" customWidth="1"/>
    <col min="11010" max="11015" width="30.7109375" style="12" customWidth="1"/>
    <col min="11016" max="11016" width="46.140625" style="12" customWidth="1"/>
    <col min="11017" max="11017" width="1.5703125" style="12" customWidth="1"/>
    <col min="11018" max="11264" width="10.85546875" style="12"/>
    <col min="11265" max="11265" width="39" style="12" customWidth="1"/>
    <col min="11266" max="11271" width="30.7109375" style="12" customWidth="1"/>
    <col min="11272" max="11272" width="46.140625" style="12" customWidth="1"/>
    <col min="11273" max="11273" width="1.5703125" style="12" customWidth="1"/>
    <col min="11274" max="11520" width="10.85546875" style="12"/>
    <col min="11521" max="11521" width="39" style="12" customWidth="1"/>
    <col min="11522" max="11527" width="30.7109375" style="12" customWidth="1"/>
    <col min="11528" max="11528" width="46.140625" style="12" customWidth="1"/>
    <col min="11529" max="11529" width="1.5703125" style="12" customWidth="1"/>
    <col min="11530" max="11776" width="10.85546875" style="12"/>
    <col min="11777" max="11777" width="39" style="12" customWidth="1"/>
    <col min="11778" max="11783" width="30.7109375" style="12" customWidth="1"/>
    <col min="11784" max="11784" width="46.140625" style="12" customWidth="1"/>
    <col min="11785" max="11785" width="1.5703125" style="12" customWidth="1"/>
    <col min="11786" max="12032" width="10.85546875" style="12"/>
    <col min="12033" max="12033" width="39" style="12" customWidth="1"/>
    <col min="12034" max="12039" width="30.7109375" style="12" customWidth="1"/>
    <col min="12040" max="12040" width="46.140625" style="12" customWidth="1"/>
    <col min="12041" max="12041" width="1.5703125" style="12" customWidth="1"/>
    <col min="12042" max="12288" width="10.85546875" style="12"/>
    <col min="12289" max="12289" width="39" style="12" customWidth="1"/>
    <col min="12290" max="12295" width="30.7109375" style="12" customWidth="1"/>
    <col min="12296" max="12296" width="46.140625" style="12" customWidth="1"/>
    <col min="12297" max="12297" width="1.5703125" style="12" customWidth="1"/>
    <col min="12298" max="12544" width="10.85546875" style="12"/>
    <col min="12545" max="12545" width="39" style="12" customWidth="1"/>
    <col min="12546" max="12551" width="30.7109375" style="12" customWidth="1"/>
    <col min="12552" max="12552" width="46.140625" style="12" customWidth="1"/>
    <col min="12553" max="12553" width="1.5703125" style="12" customWidth="1"/>
    <col min="12554" max="12800" width="10.85546875" style="12"/>
    <col min="12801" max="12801" width="39" style="12" customWidth="1"/>
    <col min="12802" max="12807" width="30.7109375" style="12" customWidth="1"/>
    <col min="12808" max="12808" width="46.140625" style="12" customWidth="1"/>
    <col min="12809" max="12809" width="1.5703125" style="12" customWidth="1"/>
    <col min="12810" max="13056" width="10.85546875" style="12"/>
    <col min="13057" max="13057" width="39" style="12" customWidth="1"/>
    <col min="13058" max="13063" width="30.7109375" style="12" customWidth="1"/>
    <col min="13064" max="13064" width="46.140625" style="12" customWidth="1"/>
    <col min="13065" max="13065" width="1.5703125" style="12" customWidth="1"/>
    <col min="13066" max="13312" width="10.85546875" style="12"/>
    <col min="13313" max="13313" width="39" style="12" customWidth="1"/>
    <col min="13314" max="13319" width="30.7109375" style="12" customWidth="1"/>
    <col min="13320" max="13320" width="46.140625" style="12" customWidth="1"/>
    <col min="13321" max="13321" width="1.5703125" style="12" customWidth="1"/>
    <col min="13322" max="13568" width="10.85546875" style="12"/>
    <col min="13569" max="13569" width="39" style="12" customWidth="1"/>
    <col min="13570" max="13575" width="30.7109375" style="12" customWidth="1"/>
    <col min="13576" max="13576" width="46.140625" style="12" customWidth="1"/>
    <col min="13577" max="13577" width="1.5703125" style="12" customWidth="1"/>
    <col min="13578" max="13824" width="10.85546875" style="12"/>
    <col min="13825" max="13825" width="39" style="12" customWidth="1"/>
    <col min="13826" max="13831" width="30.7109375" style="12" customWidth="1"/>
    <col min="13832" max="13832" width="46.140625" style="12" customWidth="1"/>
    <col min="13833" max="13833" width="1.5703125" style="12" customWidth="1"/>
    <col min="13834" max="14080" width="10.85546875" style="12"/>
    <col min="14081" max="14081" width="39" style="12" customWidth="1"/>
    <col min="14082" max="14087" width="30.7109375" style="12" customWidth="1"/>
    <col min="14088" max="14088" width="46.140625" style="12" customWidth="1"/>
    <col min="14089" max="14089" width="1.5703125" style="12" customWidth="1"/>
    <col min="14090" max="14336" width="10.85546875" style="12"/>
    <col min="14337" max="14337" width="39" style="12" customWidth="1"/>
    <col min="14338" max="14343" width="30.7109375" style="12" customWidth="1"/>
    <col min="14344" max="14344" width="46.140625" style="12" customWidth="1"/>
    <col min="14345" max="14345" width="1.5703125" style="12" customWidth="1"/>
    <col min="14346" max="14592" width="10.85546875" style="12"/>
    <col min="14593" max="14593" width="39" style="12" customWidth="1"/>
    <col min="14594" max="14599" width="30.7109375" style="12" customWidth="1"/>
    <col min="14600" max="14600" width="46.140625" style="12" customWidth="1"/>
    <col min="14601" max="14601" width="1.5703125" style="12" customWidth="1"/>
    <col min="14602" max="14848" width="10.85546875" style="12"/>
    <col min="14849" max="14849" width="39" style="12" customWidth="1"/>
    <col min="14850" max="14855" width="30.7109375" style="12" customWidth="1"/>
    <col min="14856" max="14856" width="46.140625" style="12" customWidth="1"/>
    <col min="14857" max="14857" width="1.5703125" style="12" customWidth="1"/>
    <col min="14858" max="15104" width="10.85546875" style="12"/>
    <col min="15105" max="15105" width="39" style="12" customWidth="1"/>
    <col min="15106" max="15111" width="30.7109375" style="12" customWidth="1"/>
    <col min="15112" max="15112" width="46.140625" style="12" customWidth="1"/>
    <col min="15113" max="15113" width="1.5703125" style="12" customWidth="1"/>
    <col min="15114" max="15360" width="10.85546875" style="12"/>
    <col min="15361" max="15361" width="39" style="12" customWidth="1"/>
    <col min="15362" max="15367" width="30.7109375" style="12" customWidth="1"/>
    <col min="15368" max="15368" width="46.140625" style="12" customWidth="1"/>
    <col min="15369" max="15369" width="1.5703125" style="12" customWidth="1"/>
    <col min="15370" max="15616" width="10.85546875" style="12"/>
    <col min="15617" max="15617" width="39" style="12" customWidth="1"/>
    <col min="15618" max="15623" width="30.7109375" style="12" customWidth="1"/>
    <col min="15624" max="15624" width="46.140625" style="12" customWidth="1"/>
    <col min="15625" max="15625" width="1.5703125" style="12" customWidth="1"/>
    <col min="15626" max="15872" width="10.85546875" style="12"/>
    <col min="15873" max="15873" width="39" style="12" customWidth="1"/>
    <col min="15874" max="15879" width="30.7109375" style="12" customWidth="1"/>
    <col min="15880" max="15880" width="46.140625" style="12" customWidth="1"/>
    <col min="15881" max="15881" width="1.5703125" style="12" customWidth="1"/>
    <col min="15882" max="16128" width="10.85546875" style="12"/>
    <col min="16129" max="16129" width="39" style="12" customWidth="1"/>
    <col min="16130" max="16135" width="30.7109375" style="12" customWidth="1"/>
    <col min="16136" max="16136" width="46.140625" style="12" customWidth="1"/>
    <col min="16137" max="16137" width="1.5703125" style="12" customWidth="1"/>
    <col min="16138" max="16384" width="10.85546875" style="12"/>
  </cols>
  <sheetData>
    <row r="1" spans="1:9" ht="16.5" x14ac:dyDescent="0.3">
      <c r="A1" s="10" t="s">
        <v>2006</v>
      </c>
      <c r="B1" s="10"/>
      <c r="F1" s="10"/>
      <c r="G1" s="10"/>
      <c r="H1" s="10"/>
    </row>
    <row r="3" spans="1:9" ht="30" x14ac:dyDescent="0.3">
      <c r="A3" s="13"/>
      <c r="B3" s="14" t="s">
        <v>21</v>
      </c>
      <c r="C3" s="14" t="s">
        <v>22</v>
      </c>
      <c r="D3" s="14" t="s">
        <v>23</v>
      </c>
      <c r="E3" s="14" t="s">
        <v>24</v>
      </c>
      <c r="F3" s="15" t="s">
        <v>25</v>
      </c>
      <c r="G3" s="15" t="s">
        <v>26</v>
      </c>
      <c r="H3" s="15" t="s">
        <v>27</v>
      </c>
      <c r="I3" s="15" t="s">
        <v>28</v>
      </c>
    </row>
    <row r="4" spans="1:9" s="19" customFormat="1" ht="15" x14ac:dyDescent="0.3">
      <c r="A4" s="16" t="s">
        <v>29</v>
      </c>
      <c r="B4" s="17"/>
      <c r="C4" s="18"/>
      <c r="D4" s="18"/>
      <c r="E4" s="18"/>
      <c r="F4" s="18"/>
      <c r="G4" s="18"/>
      <c r="H4" s="18"/>
    </row>
    <row r="5" spans="1:9" ht="45" x14ac:dyDescent="0.3">
      <c r="A5" s="20" t="s">
        <v>30</v>
      </c>
      <c r="B5" s="21" t="s">
        <v>31</v>
      </c>
      <c r="C5" s="22" t="s">
        <v>32</v>
      </c>
      <c r="D5" s="22" t="s">
        <v>32</v>
      </c>
      <c r="E5" s="22" t="s">
        <v>32</v>
      </c>
      <c r="F5" s="21" t="s">
        <v>33</v>
      </c>
      <c r="G5" s="23" t="s">
        <v>34</v>
      </c>
      <c r="H5" s="22" t="s">
        <v>34</v>
      </c>
      <c r="I5" s="22" t="s">
        <v>34</v>
      </c>
    </row>
    <row r="6" spans="1:9" ht="15" x14ac:dyDescent="0.3">
      <c r="A6" s="24" t="s">
        <v>35</v>
      </c>
      <c r="B6" s="24" t="s">
        <v>36</v>
      </c>
      <c r="C6" s="25" t="s">
        <v>32</v>
      </c>
      <c r="D6" s="25" t="s">
        <v>32</v>
      </c>
      <c r="E6" s="25" t="s">
        <v>32</v>
      </c>
      <c r="F6" s="24" t="s">
        <v>32</v>
      </c>
      <c r="G6" s="24" t="s">
        <v>34</v>
      </c>
      <c r="H6" s="25" t="s">
        <v>34</v>
      </c>
      <c r="I6" s="25" t="s">
        <v>34</v>
      </c>
    </row>
    <row r="7" spans="1:9" ht="15" x14ac:dyDescent="0.3">
      <c r="A7" s="24" t="s">
        <v>37</v>
      </c>
      <c r="B7" s="24" t="s">
        <v>38</v>
      </c>
      <c r="C7" s="25" t="s">
        <v>32</v>
      </c>
      <c r="D7" s="25" t="s">
        <v>32</v>
      </c>
      <c r="E7" s="25" t="s">
        <v>32</v>
      </c>
      <c r="F7" s="24" t="s">
        <v>32</v>
      </c>
      <c r="G7" s="24" t="s">
        <v>34</v>
      </c>
      <c r="H7" s="25" t="s">
        <v>34</v>
      </c>
      <c r="I7" s="25" t="s">
        <v>34</v>
      </c>
    </row>
    <row r="8" spans="1:9" ht="60" x14ac:dyDescent="0.3">
      <c r="A8" s="26" t="s">
        <v>39</v>
      </c>
      <c r="B8" s="24" t="s">
        <v>40</v>
      </c>
      <c r="C8" s="25" t="s">
        <v>41</v>
      </c>
      <c r="D8" s="27" t="s">
        <v>42</v>
      </c>
      <c r="E8" s="25" t="s">
        <v>43</v>
      </c>
      <c r="F8" s="26" t="s">
        <v>44</v>
      </c>
      <c r="G8" s="26" t="s">
        <v>44</v>
      </c>
      <c r="H8" s="24" t="s">
        <v>45</v>
      </c>
      <c r="I8" s="24" t="s">
        <v>46</v>
      </c>
    </row>
    <row r="9" spans="1:9" ht="15" x14ac:dyDescent="0.3">
      <c r="A9" s="24" t="s">
        <v>47</v>
      </c>
      <c r="B9" s="24" t="s">
        <v>48</v>
      </c>
      <c r="C9" s="25" t="s">
        <v>32</v>
      </c>
      <c r="D9" s="25" t="s">
        <v>32</v>
      </c>
      <c r="E9" s="25" t="s">
        <v>32</v>
      </c>
      <c r="F9" s="24" t="s">
        <v>32</v>
      </c>
      <c r="G9" s="24" t="s">
        <v>34</v>
      </c>
      <c r="H9" s="25" t="s">
        <v>34</v>
      </c>
      <c r="I9" s="25" t="s">
        <v>34</v>
      </c>
    </row>
    <row r="10" spans="1:9" ht="135" x14ac:dyDescent="0.3">
      <c r="A10" s="28" t="s">
        <v>49</v>
      </c>
      <c r="B10" s="29" t="s">
        <v>50</v>
      </c>
      <c r="C10" s="29" t="s">
        <v>51</v>
      </c>
      <c r="D10" s="30" t="s">
        <v>52</v>
      </c>
      <c r="E10" s="29" t="s">
        <v>53</v>
      </c>
      <c r="F10" s="29" t="s">
        <v>54</v>
      </c>
      <c r="G10" s="30" t="s">
        <v>55</v>
      </c>
      <c r="H10" s="31" t="s">
        <v>34</v>
      </c>
      <c r="I10" s="29" t="s">
        <v>56</v>
      </c>
    </row>
    <row r="11" spans="1:9" ht="45" x14ac:dyDescent="0.3">
      <c r="A11" s="32" t="s">
        <v>57</v>
      </c>
      <c r="B11" s="21" t="s">
        <v>58</v>
      </c>
      <c r="C11" s="22" t="s">
        <v>32</v>
      </c>
      <c r="D11" s="22" t="s">
        <v>32</v>
      </c>
      <c r="E11" s="22" t="s">
        <v>32</v>
      </c>
      <c r="F11" s="21" t="s">
        <v>59</v>
      </c>
      <c r="G11" s="23" t="s">
        <v>34</v>
      </c>
      <c r="H11" s="22" t="s">
        <v>34</v>
      </c>
      <c r="I11" s="22" t="s">
        <v>34</v>
      </c>
    </row>
    <row r="12" spans="1:9" ht="15" x14ac:dyDescent="0.3">
      <c r="A12" s="33" t="s">
        <v>60</v>
      </c>
      <c r="B12" s="24" t="s">
        <v>61</v>
      </c>
      <c r="C12" s="24" t="s">
        <v>32</v>
      </c>
      <c r="D12" s="24" t="s">
        <v>32</v>
      </c>
      <c r="E12" s="34" t="s">
        <v>32</v>
      </c>
      <c r="F12" s="34" t="s">
        <v>62</v>
      </c>
      <c r="G12" s="24" t="s">
        <v>61</v>
      </c>
      <c r="H12" s="24" t="s">
        <v>61</v>
      </c>
      <c r="I12" s="24" t="s">
        <v>63</v>
      </c>
    </row>
    <row r="13" spans="1:9" ht="60" x14ac:dyDescent="0.3">
      <c r="A13" s="35" t="s">
        <v>64</v>
      </c>
      <c r="B13" s="36" t="s">
        <v>65</v>
      </c>
      <c r="C13" s="37" t="s">
        <v>66</v>
      </c>
      <c r="D13" s="38" t="s">
        <v>67</v>
      </c>
      <c r="E13" s="38" t="s">
        <v>67</v>
      </c>
      <c r="F13" s="35" t="s">
        <v>62</v>
      </c>
      <c r="G13" s="35" t="s">
        <v>63</v>
      </c>
      <c r="H13" s="35" t="s">
        <v>63</v>
      </c>
      <c r="I13" s="35" t="s">
        <v>63</v>
      </c>
    </row>
    <row r="14" spans="1:9" s="41" customFormat="1" ht="54" x14ac:dyDescent="0.25">
      <c r="A14" s="39" t="s">
        <v>68</v>
      </c>
      <c r="B14" s="39" t="s">
        <v>69</v>
      </c>
      <c r="C14" s="40" t="s">
        <v>70</v>
      </c>
      <c r="D14" s="40" t="s">
        <v>63</v>
      </c>
      <c r="E14" s="40" t="s">
        <v>63</v>
      </c>
      <c r="F14" s="39" t="s">
        <v>32</v>
      </c>
      <c r="G14" s="39" t="s">
        <v>32</v>
      </c>
      <c r="H14" s="39" t="s">
        <v>32</v>
      </c>
      <c r="I14" s="40" t="s">
        <v>63</v>
      </c>
    </row>
    <row r="15" spans="1:9" ht="90" x14ac:dyDescent="0.3">
      <c r="A15" s="35" t="s">
        <v>71</v>
      </c>
      <c r="B15" s="35" t="s">
        <v>72</v>
      </c>
      <c r="C15" s="42" t="s">
        <v>73</v>
      </c>
      <c r="D15" s="37" t="s">
        <v>74</v>
      </c>
      <c r="E15" s="37" t="s">
        <v>75</v>
      </c>
      <c r="F15" s="35" t="s">
        <v>62</v>
      </c>
      <c r="G15" s="35" t="s">
        <v>76</v>
      </c>
      <c r="H15" s="35" t="s">
        <v>77</v>
      </c>
      <c r="I15" s="35" t="s">
        <v>63</v>
      </c>
    </row>
    <row r="16" spans="1:9" ht="90" x14ac:dyDescent="0.3">
      <c r="A16" s="26" t="s">
        <v>78</v>
      </c>
      <c r="B16" s="24" t="s">
        <v>79</v>
      </c>
      <c r="C16" s="27" t="s">
        <v>80</v>
      </c>
      <c r="D16" s="27" t="s">
        <v>81</v>
      </c>
      <c r="E16" s="25" t="s">
        <v>82</v>
      </c>
      <c r="F16" s="34" t="s">
        <v>83</v>
      </c>
      <c r="G16" s="26" t="s">
        <v>34</v>
      </c>
      <c r="H16" s="27" t="s">
        <v>84</v>
      </c>
      <c r="I16" s="25" t="s">
        <v>85</v>
      </c>
    </row>
    <row r="17" spans="1:9" ht="45" x14ac:dyDescent="0.3">
      <c r="A17" s="26" t="s">
        <v>86</v>
      </c>
      <c r="B17" s="26" t="s">
        <v>87</v>
      </c>
      <c r="C17" s="27" t="s">
        <v>88</v>
      </c>
      <c r="D17" s="43" t="s">
        <v>89</v>
      </c>
      <c r="E17" s="43" t="s">
        <v>89</v>
      </c>
      <c r="F17" s="26" t="s">
        <v>90</v>
      </c>
      <c r="G17" s="26" t="s">
        <v>91</v>
      </c>
      <c r="H17" s="26" t="s">
        <v>92</v>
      </c>
      <c r="I17" s="26" t="s">
        <v>93</v>
      </c>
    </row>
    <row r="18" spans="1:9" ht="30" x14ac:dyDescent="0.3">
      <c r="A18" s="34" t="s">
        <v>94</v>
      </c>
      <c r="B18" s="44" t="s">
        <v>95</v>
      </c>
      <c r="C18" s="45" t="s">
        <v>32</v>
      </c>
      <c r="D18" s="45" t="s">
        <v>32</v>
      </c>
      <c r="E18" s="46" t="s">
        <v>32</v>
      </c>
      <c r="F18" s="44" t="s">
        <v>32</v>
      </c>
      <c r="G18" s="44" t="s">
        <v>34</v>
      </c>
      <c r="H18" s="45" t="s">
        <v>34</v>
      </c>
      <c r="I18" s="45" t="s">
        <v>96</v>
      </c>
    </row>
    <row r="19" spans="1:9" ht="60" x14ac:dyDescent="0.3">
      <c r="A19" s="47" t="s">
        <v>97</v>
      </c>
      <c r="B19" s="30" t="s">
        <v>98</v>
      </c>
      <c r="C19" s="31" t="s">
        <v>99</v>
      </c>
      <c r="D19" s="31" t="s">
        <v>100</v>
      </c>
      <c r="E19" s="31" t="s">
        <v>101</v>
      </c>
      <c r="F19" s="30" t="s">
        <v>102</v>
      </c>
      <c r="G19" s="30" t="s">
        <v>34</v>
      </c>
      <c r="H19" s="31" t="s">
        <v>34</v>
      </c>
      <c r="I19" s="31" t="s">
        <v>103</v>
      </c>
    </row>
    <row r="20" spans="1:9" s="19" customFormat="1" ht="15" x14ac:dyDescent="0.3">
      <c r="A20" s="16" t="s">
        <v>104</v>
      </c>
      <c r="B20" s="17"/>
      <c r="C20" s="18"/>
      <c r="D20" s="48"/>
      <c r="E20" s="48"/>
      <c r="F20" s="18"/>
      <c r="G20" s="18"/>
      <c r="H20" s="18"/>
    </row>
    <row r="21" spans="1:9" ht="75" x14ac:dyDescent="0.3">
      <c r="A21" s="32" t="s">
        <v>105</v>
      </c>
      <c r="B21" s="21" t="s">
        <v>106</v>
      </c>
      <c r="C21" s="21" t="s">
        <v>107</v>
      </c>
      <c r="D21" s="49" t="s">
        <v>42</v>
      </c>
      <c r="E21" s="49" t="s">
        <v>42</v>
      </c>
      <c r="F21" s="21" t="s">
        <v>108</v>
      </c>
      <c r="G21" s="23" t="s">
        <v>34</v>
      </c>
      <c r="H21" s="22" t="s">
        <v>34</v>
      </c>
      <c r="I21" s="22" t="s">
        <v>34</v>
      </c>
    </row>
    <row r="22" spans="1:9" ht="30" x14ac:dyDescent="0.3">
      <c r="A22" s="26" t="s">
        <v>109</v>
      </c>
      <c r="B22" s="24" t="s">
        <v>110</v>
      </c>
      <c r="C22" s="24" t="s">
        <v>111</v>
      </c>
      <c r="D22" s="34" t="s">
        <v>42</v>
      </c>
      <c r="E22" s="34" t="s">
        <v>42</v>
      </c>
      <c r="F22" s="26" t="s">
        <v>112</v>
      </c>
      <c r="G22" s="26" t="s">
        <v>34</v>
      </c>
      <c r="H22" s="27" t="s">
        <v>34</v>
      </c>
      <c r="I22" s="27" t="s">
        <v>34</v>
      </c>
    </row>
    <row r="23" spans="1:9" ht="15" x14ac:dyDescent="0.3">
      <c r="A23" s="26" t="s">
        <v>113</v>
      </c>
      <c r="B23" s="24" t="s">
        <v>114</v>
      </c>
      <c r="C23" s="43" t="s">
        <v>32</v>
      </c>
      <c r="D23" s="43" t="s">
        <v>89</v>
      </c>
      <c r="E23" s="43" t="s">
        <v>89</v>
      </c>
      <c r="F23" s="24" t="s">
        <v>115</v>
      </c>
      <c r="G23" s="26" t="s">
        <v>34</v>
      </c>
      <c r="H23" s="27" t="s">
        <v>34</v>
      </c>
      <c r="I23" s="24" t="s">
        <v>114</v>
      </c>
    </row>
    <row r="24" spans="1:9" ht="60" x14ac:dyDescent="0.3">
      <c r="A24" s="50" t="s">
        <v>116</v>
      </c>
      <c r="B24" s="26" t="s">
        <v>117</v>
      </c>
      <c r="C24" s="26" t="s">
        <v>118</v>
      </c>
      <c r="D24" s="34" t="s">
        <v>42</v>
      </c>
      <c r="E24" s="34" t="s">
        <v>42</v>
      </c>
      <c r="F24" s="26" t="s">
        <v>119</v>
      </c>
      <c r="G24" s="26" t="s">
        <v>34</v>
      </c>
      <c r="H24" s="27" t="s">
        <v>34</v>
      </c>
      <c r="I24" s="27" t="s">
        <v>34</v>
      </c>
    </row>
    <row r="25" spans="1:9" ht="75" x14ac:dyDescent="0.3">
      <c r="A25" s="20" t="s">
        <v>120</v>
      </c>
      <c r="B25" s="21" t="s">
        <v>121</v>
      </c>
      <c r="C25" s="21" t="s">
        <v>122</v>
      </c>
      <c r="D25" s="49" t="s">
        <v>42</v>
      </c>
      <c r="E25" s="49" t="s">
        <v>42</v>
      </c>
      <c r="F25" s="21" t="s">
        <v>123</v>
      </c>
      <c r="G25" s="23" t="s">
        <v>34</v>
      </c>
      <c r="H25" s="22" t="s">
        <v>34</v>
      </c>
      <c r="I25" s="22" t="s">
        <v>34</v>
      </c>
    </row>
    <row r="26" spans="1:9" ht="15" x14ac:dyDescent="0.3">
      <c r="A26" s="24" t="s">
        <v>124</v>
      </c>
      <c r="B26" s="24" t="s">
        <v>125</v>
      </c>
      <c r="C26" s="43" t="s">
        <v>32</v>
      </c>
      <c r="D26" s="43" t="s">
        <v>89</v>
      </c>
      <c r="E26" s="43" t="s">
        <v>89</v>
      </c>
      <c r="F26" s="24" t="s">
        <v>32</v>
      </c>
      <c r="G26" s="26" t="s">
        <v>34</v>
      </c>
      <c r="H26" s="27" t="s">
        <v>34</v>
      </c>
      <c r="I26" s="27" t="s">
        <v>34</v>
      </c>
    </row>
    <row r="27" spans="1:9" ht="30" x14ac:dyDescent="0.3">
      <c r="A27" s="24" t="s">
        <v>126</v>
      </c>
      <c r="B27" s="24" t="s">
        <v>127</v>
      </c>
      <c r="C27" s="43" t="s">
        <v>32</v>
      </c>
      <c r="D27" s="43" t="s">
        <v>89</v>
      </c>
      <c r="E27" s="43" t="s">
        <v>89</v>
      </c>
      <c r="F27" s="26" t="s">
        <v>32</v>
      </c>
      <c r="G27" s="26" t="s">
        <v>34</v>
      </c>
      <c r="H27" s="27" t="s">
        <v>34</v>
      </c>
      <c r="I27" s="27" t="s">
        <v>34</v>
      </c>
    </row>
    <row r="28" spans="1:9" ht="75" x14ac:dyDescent="0.3">
      <c r="A28" s="44" t="s">
        <v>128</v>
      </c>
      <c r="B28" s="44" t="s">
        <v>129</v>
      </c>
      <c r="C28" s="44" t="s">
        <v>130</v>
      </c>
      <c r="D28" s="51" t="s">
        <v>42</v>
      </c>
      <c r="E28" s="51" t="s">
        <v>42</v>
      </c>
      <c r="F28" s="44" t="s">
        <v>131</v>
      </c>
      <c r="G28" s="50" t="s">
        <v>34</v>
      </c>
      <c r="H28" s="46" t="s">
        <v>34</v>
      </c>
      <c r="I28" s="46" t="s">
        <v>34</v>
      </c>
    </row>
    <row r="29" spans="1:9" ht="15" x14ac:dyDescent="0.3">
      <c r="A29" s="16" t="s">
        <v>132</v>
      </c>
      <c r="B29" s="17"/>
      <c r="C29" s="18"/>
      <c r="D29" s="48"/>
      <c r="E29" s="48"/>
      <c r="F29" s="18"/>
      <c r="G29" s="18"/>
      <c r="H29" s="18"/>
      <c r="I29" s="18"/>
    </row>
    <row r="30" spans="1:9" ht="15" x14ac:dyDescent="0.3">
      <c r="A30" s="32" t="s">
        <v>133</v>
      </c>
      <c r="B30" s="21" t="s">
        <v>134</v>
      </c>
      <c r="C30" s="21" t="s">
        <v>32</v>
      </c>
      <c r="D30" s="21" t="s">
        <v>32</v>
      </c>
      <c r="E30" s="21" t="s">
        <v>32</v>
      </c>
      <c r="F30" s="21" t="s">
        <v>32</v>
      </c>
      <c r="G30" s="23" t="s">
        <v>34</v>
      </c>
      <c r="H30" s="22" t="s">
        <v>34</v>
      </c>
      <c r="I30" s="22" t="s">
        <v>34</v>
      </c>
    </row>
    <row r="31" spans="1:9" ht="15" x14ac:dyDescent="0.3">
      <c r="A31" s="26" t="s">
        <v>135</v>
      </c>
      <c r="B31" s="24" t="s">
        <v>136</v>
      </c>
      <c r="C31" s="24" t="s">
        <v>32</v>
      </c>
      <c r="D31" s="24" t="s">
        <v>32</v>
      </c>
      <c r="E31" s="24" t="s">
        <v>32</v>
      </c>
      <c r="F31" s="24" t="s">
        <v>32</v>
      </c>
      <c r="G31" s="26" t="s">
        <v>34</v>
      </c>
      <c r="H31" s="27" t="s">
        <v>34</v>
      </c>
      <c r="I31" s="27" t="s">
        <v>34</v>
      </c>
    </row>
    <row r="32" spans="1:9" ht="15" x14ac:dyDescent="0.3">
      <c r="A32" s="30" t="s">
        <v>137</v>
      </c>
      <c r="B32" s="29" t="s">
        <v>138</v>
      </c>
      <c r="C32" s="52" t="s">
        <v>32</v>
      </c>
      <c r="D32" s="52" t="s">
        <v>32</v>
      </c>
      <c r="E32" s="52" t="s">
        <v>32</v>
      </c>
      <c r="F32" s="29" t="s">
        <v>32</v>
      </c>
      <c r="G32" s="30" t="s">
        <v>34</v>
      </c>
      <c r="H32" s="31" t="s">
        <v>34</v>
      </c>
      <c r="I32" s="31" t="s">
        <v>34</v>
      </c>
    </row>
    <row r="33" spans="1:9" s="53" customFormat="1" ht="12.75" x14ac:dyDescent="0.25">
      <c r="B33" s="54" t="s">
        <v>139</v>
      </c>
      <c r="C33" s="55"/>
      <c r="D33" s="56"/>
      <c r="E33" s="56"/>
    </row>
    <row r="34" spans="1:9" s="53" customFormat="1" ht="12.75" x14ac:dyDescent="0.25">
      <c r="C34" s="57"/>
      <c r="D34" s="57"/>
      <c r="E34" s="57"/>
    </row>
    <row r="35" spans="1:9" ht="15" x14ac:dyDescent="0.3">
      <c r="C35" s="59"/>
      <c r="D35" s="60"/>
      <c r="E35" s="60"/>
      <c r="F35" s="57"/>
      <c r="G35" s="57"/>
      <c r="H35" s="57"/>
      <c r="I35" s="12"/>
    </row>
    <row r="36" spans="1:9" ht="15" x14ac:dyDescent="0.3">
      <c r="A36" s="1704"/>
      <c r="B36" s="1704"/>
      <c r="C36" s="61"/>
      <c r="D36" s="61"/>
      <c r="E36" s="61"/>
      <c r="F36" s="57"/>
      <c r="G36" s="57"/>
      <c r="H36" s="57"/>
      <c r="I36" s="12"/>
    </row>
    <row r="37" spans="1:9" ht="15" x14ac:dyDescent="0.3">
      <c r="A37" s="12"/>
      <c r="B37" s="62"/>
      <c r="C37" s="62"/>
      <c r="D37" s="62"/>
      <c r="E37" s="62"/>
      <c r="F37" s="62"/>
      <c r="G37" s="62"/>
      <c r="H37" s="62"/>
      <c r="I37" s="12"/>
    </row>
    <row r="38" spans="1:9" ht="15" x14ac:dyDescent="0.3">
      <c r="C38" s="62"/>
      <c r="D38" s="62"/>
      <c r="E38" s="62"/>
      <c r="I38" s="12"/>
    </row>
    <row r="39" spans="1:9" ht="15" x14ac:dyDescent="0.3">
      <c r="C39" s="62"/>
      <c r="D39" s="62"/>
      <c r="E39" s="62"/>
      <c r="I39" s="12"/>
    </row>
    <row r="40" spans="1:9" ht="15" x14ac:dyDescent="0.3">
      <c r="A40" s="12"/>
      <c r="B40" s="62"/>
      <c r="C40" s="62"/>
      <c r="D40" s="62"/>
      <c r="E40" s="62"/>
      <c r="F40" s="62"/>
      <c r="G40" s="62"/>
      <c r="H40" s="62"/>
      <c r="I40" s="12"/>
    </row>
    <row r="41" spans="1:9" ht="15" x14ac:dyDescent="0.3">
      <c r="A41" s="12"/>
      <c r="B41" s="62"/>
      <c r="C41" s="62"/>
      <c r="D41" s="62"/>
      <c r="E41" s="62"/>
      <c r="F41" s="62"/>
      <c r="G41" s="62"/>
      <c r="H41" s="62"/>
      <c r="I41" s="12"/>
    </row>
    <row r="42" spans="1:9" ht="15" x14ac:dyDescent="0.3">
      <c r="A42" s="12"/>
      <c r="B42" s="62"/>
      <c r="C42" s="62"/>
      <c r="D42" s="62"/>
      <c r="E42" s="62"/>
      <c r="F42" s="62"/>
      <c r="G42" s="62"/>
      <c r="H42" s="62"/>
      <c r="I42" s="12"/>
    </row>
    <row r="43" spans="1:9" ht="15" x14ac:dyDescent="0.3">
      <c r="B43" s="62"/>
      <c r="C43" s="62"/>
      <c r="D43" s="62"/>
      <c r="E43" s="62"/>
      <c r="F43" s="62"/>
      <c r="G43" s="62"/>
      <c r="H43" s="62"/>
      <c r="I43" s="12"/>
    </row>
    <row r="44" spans="1:9" ht="15" x14ac:dyDescent="0.3">
      <c r="B44" s="62"/>
      <c r="C44" s="62"/>
      <c r="D44" s="62"/>
      <c r="E44" s="62"/>
      <c r="F44" s="62"/>
      <c r="G44" s="62"/>
      <c r="H44" s="62"/>
      <c r="I44" s="12"/>
    </row>
    <row r="45" spans="1:9" ht="15" x14ac:dyDescent="0.3">
      <c r="B45" s="62"/>
      <c r="C45" s="62"/>
      <c r="D45" s="62"/>
      <c r="E45" s="62"/>
      <c r="F45" s="62"/>
      <c r="G45" s="62"/>
      <c r="H45" s="62"/>
      <c r="I45" s="12"/>
    </row>
    <row r="48" spans="1:9" ht="15" x14ac:dyDescent="0.3">
      <c r="I48" s="12"/>
    </row>
    <row r="49" spans="1:9" ht="15" x14ac:dyDescent="0.3">
      <c r="I49" s="12"/>
    </row>
    <row r="52" spans="1:9" ht="15" x14ac:dyDescent="0.3">
      <c r="A52" s="63"/>
      <c r="I52" s="12"/>
    </row>
    <row r="53" spans="1:9" s="58" customFormat="1" ht="15" x14ac:dyDescent="0.3">
      <c r="A53" s="59"/>
      <c r="B53" s="11"/>
      <c r="C53" s="11"/>
      <c r="D53" s="11"/>
      <c r="E53" s="11"/>
      <c r="F53" s="11"/>
      <c r="G53" s="11"/>
      <c r="H53" s="11"/>
    </row>
    <row r="54" spans="1:9" s="58" customFormat="1" ht="15" x14ac:dyDescent="0.3">
      <c r="A54" s="59"/>
      <c r="B54" s="11"/>
      <c r="C54" s="11"/>
      <c r="D54" s="11"/>
      <c r="E54" s="11"/>
      <c r="F54" s="11"/>
      <c r="G54" s="11"/>
      <c r="H54" s="11"/>
    </row>
    <row r="55" spans="1:9" s="58" customFormat="1" ht="15" x14ac:dyDescent="0.3">
      <c r="A55" s="63"/>
      <c r="B55" s="11"/>
      <c r="C55" s="11"/>
      <c r="D55" s="11"/>
      <c r="E55" s="11"/>
      <c r="F55" s="11"/>
      <c r="G55" s="11"/>
      <c r="H55" s="11"/>
    </row>
    <row r="56" spans="1:9" s="58" customFormat="1" ht="15" x14ac:dyDescent="0.3">
      <c r="A56" s="59"/>
      <c r="B56" s="11"/>
      <c r="C56" s="11"/>
      <c r="D56" s="11"/>
      <c r="E56" s="11"/>
      <c r="F56" s="11"/>
      <c r="G56" s="11"/>
      <c r="H56" s="11"/>
    </row>
    <row r="57" spans="1:9" s="58" customFormat="1" ht="15" x14ac:dyDescent="0.3">
      <c r="A57" s="59"/>
      <c r="B57" s="11"/>
      <c r="C57" s="11"/>
      <c r="D57" s="11"/>
      <c r="E57" s="11"/>
      <c r="F57" s="11"/>
      <c r="G57" s="11"/>
      <c r="H57" s="11"/>
    </row>
    <row r="58" spans="1:9" s="58" customFormat="1" ht="15" x14ac:dyDescent="0.3">
      <c r="A58" s="59"/>
      <c r="B58" s="11"/>
      <c r="C58" s="11"/>
      <c r="D58" s="11"/>
      <c r="E58" s="11"/>
      <c r="F58" s="11"/>
      <c r="G58" s="11"/>
      <c r="H58" s="11"/>
    </row>
    <row r="59" spans="1:9" s="58" customFormat="1" ht="15" x14ac:dyDescent="0.3">
      <c r="A59" s="59"/>
      <c r="B59" s="11"/>
      <c r="C59" s="11"/>
      <c r="D59" s="11"/>
      <c r="E59" s="11"/>
      <c r="F59" s="11"/>
      <c r="G59" s="11"/>
      <c r="H59" s="11"/>
    </row>
    <row r="60" spans="1:9" s="58" customFormat="1" ht="15" x14ac:dyDescent="0.3">
      <c r="A60" s="63"/>
      <c r="B60" s="11"/>
      <c r="C60" s="11"/>
      <c r="D60" s="11"/>
      <c r="E60" s="11"/>
      <c r="F60" s="11"/>
      <c r="G60" s="11"/>
      <c r="H60" s="11"/>
    </row>
    <row r="61" spans="1:9" ht="15" x14ac:dyDescent="0.3">
      <c r="I61" s="12"/>
    </row>
    <row r="62" spans="1:9" ht="15" x14ac:dyDescent="0.3">
      <c r="I62" s="12"/>
    </row>
  </sheetData>
  <mergeCells count="1">
    <mergeCell ref="A36:B36"/>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O53"/>
  <sheetViews>
    <sheetView tabSelected="1" workbookViewId="0">
      <selection activeCell="M15" sqref="M15"/>
    </sheetView>
  </sheetViews>
  <sheetFormatPr baseColWidth="10" defaultRowHeight="15" x14ac:dyDescent="0.25"/>
  <cols>
    <col min="1" max="1" width="35.42578125" customWidth="1"/>
    <col min="2" max="12" width="9.7109375" customWidth="1"/>
    <col min="15" max="15" width="35.85546875" customWidth="1"/>
  </cols>
  <sheetData>
    <row r="1" spans="1:12" ht="18" x14ac:dyDescent="0.25">
      <c r="A1" s="406" t="s">
        <v>445</v>
      </c>
      <c r="B1" s="407"/>
      <c r="C1" s="407"/>
      <c r="D1" s="407"/>
      <c r="E1" s="407"/>
      <c r="F1" s="407"/>
      <c r="G1" s="407"/>
      <c r="H1" s="407"/>
      <c r="I1" s="407"/>
      <c r="J1" s="407"/>
      <c r="K1" s="407"/>
      <c r="L1" s="407"/>
    </row>
    <row r="2" spans="1:12" ht="18" x14ac:dyDescent="0.25">
      <c r="A2" s="408"/>
      <c r="B2" s="408"/>
      <c r="C2" s="408"/>
      <c r="D2" s="408"/>
      <c r="E2" s="408"/>
      <c r="F2" s="408"/>
      <c r="G2" s="408"/>
      <c r="H2" s="408"/>
      <c r="I2" s="408"/>
      <c r="J2" s="408"/>
      <c r="K2" s="408"/>
    </row>
    <row r="3" spans="1:12" ht="18.75" x14ac:dyDescent="0.25">
      <c r="A3" s="409" t="s">
        <v>2077</v>
      </c>
      <c r="B3" s="410"/>
      <c r="C3" s="410"/>
      <c r="D3" s="410"/>
      <c r="E3" s="410"/>
      <c r="F3" s="410"/>
      <c r="G3" s="410"/>
      <c r="H3" s="410"/>
      <c r="I3" s="410"/>
      <c r="J3" s="410"/>
      <c r="K3" s="410"/>
    </row>
    <row r="4" spans="1:12" x14ac:dyDescent="0.25">
      <c r="A4" s="411"/>
      <c r="B4" s="410"/>
      <c r="C4" s="410"/>
      <c r="D4" s="410"/>
      <c r="E4" s="410"/>
      <c r="F4" s="410"/>
      <c r="G4" s="410"/>
      <c r="H4" s="410"/>
      <c r="I4" s="410"/>
      <c r="J4" s="410"/>
      <c r="K4" s="410"/>
    </row>
    <row r="5" spans="1:12" x14ac:dyDescent="0.25">
      <c r="A5" s="412"/>
      <c r="B5" s="413" t="s">
        <v>376</v>
      </c>
      <c r="C5" s="414" t="s">
        <v>377</v>
      </c>
      <c r="D5" s="414" t="s">
        <v>378</v>
      </c>
      <c r="E5" s="413" t="s">
        <v>379</v>
      </c>
      <c r="F5" s="414" t="s">
        <v>380</v>
      </c>
      <c r="G5" s="413" t="s">
        <v>381</v>
      </c>
      <c r="H5" s="414" t="s">
        <v>382</v>
      </c>
      <c r="I5" s="413" t="s">
        <v>383</v>
      </c>
      <c r="J5" s="414" t="s">
        <v>384</v>
      </c>
      <c r="K5" s="413" t="s">
        <v>385</v>
      </c>
      <c r="L5" s="414" t="s">
        <v>386</v>
      </c>
    </row>
    <row r="6" spans="1:12" x14ac:dyDescent="0.25">
      <c r="A6" s="415"/>
      <c r="B6" s="416" t="s">
        <v>387</v>
      </c>
      <c r="C6" s="417" t="s">
        <v>387</v>
      </c>
      <c r="D6" s="417" t="s">
        <v>387</v>
      </c>
      <c r="E6" s="416" t="s">
        <v>387</v>
      </c>
      <c r="F6" s="417" t="s">
        <v>387</v>
      </c>
      <c r="G6" s="416" t="s">
        <v>387</v>
      </c>
      <c r="H6" s="417" t="s">
        <v>387</v>
      </c>
      <c r="I6" s="416" t="s">
        <v>388</v>
      </c>
      <c r="J6" s="417" t="s">
        <v>388</v>
      </c>
      <c r="K6" s="416" t="s">
        <v>388</v>
      </c>
      <c r="L6" s="417" t="s">
        <v>388</v>
      </c>
    </row>
    <row r="7" spans="1:12" x14ac:dyDescent="0.25">
      <c r="A7" s="418" t="s">
        <v>446</v>
      </c>
      <c r="B7" s="419">
        <v>452.03945926695661</v>
      </c>
      <c r="C7" s="420">
        <v>195.82761586918789</v>
      </c>
      <c r="D7" s="420">
        <v>35.196097679823907</v>
      </c>
      <c r="E7" s="419">
        <v>559.44517571664892</v>
      </c>
      <c r="F7" s="420">
        <v>149.70409894817195</v>
      </c>
      <c r="G7" s="419">
        <v>438.64948086902967</v>
      </c>
      <c r="H7" s="420">
        <v>92.16758805104412</v>
      </c>
      <c r="I7" s="421">
        <v>40.196351335821511</v>
      </c>
      <c r="J7" s="422">
        <v>87.782624492325013</v>
      </c>
      <c r="K7" s="421">
        <v>26.759386879402637</v>
      </c>
      <c r="L7" s="422">
        <v>78.407947714826562</v>
      </c>
    </row>
    <row r="8" spans="1:12" x14ac:dyDescent="0.25">
      <c r="A8" s="418" t="s">
        <v>447</v>
      </c>
      <c r="B8" s="419">
        <v>478.7388501039465</v>
      </c>
      <c r="C8" s="420">
        <v>135.92896543744871</v>
      </c>
      <c r="D8" s="420">
        <v>75.170814518850761</v>
      </c>
      <c r="E8" s="419">
        <v>563.63574443614175</v>
      </c>
      <c r="F8" s="420">
        <v>107.22167738448128</v>
      </c>
      <c r="G8" s="419">
        <v>252.24803731372631</v>
      </c>
      <c r="H8" s="420">
        <v>62.771347444690683</v>
      </c>
      <c r="I8" s="421">
        <v>24.486514187880744</v>
      </c>
      <c r="J8" s="422">
        <v>88.878875789792062</v>
      </c>
      <c r="K8" s="421">
        <v>19.023221724829618</v>
      </c>
      <c r="L8" s="422">
        <v>44.7537332051348</v>
      </c>
    </row>
    <row r="9" spans="1:12" x14ac:dyDescent="0.25">
      <c r="A9" s="424" t="s">
        <v>392</v>
      </c>
      <c r="B9" s="425">
        <v>452.90521069229646</v>
      </c>
      <c r="C9" s="426">
        <v>193.88534900984953</v>
      </c>
      <c r="D9" s="426">
        <v>36.492313323552928</v>
      </c>
      <c r="E9" s="425">
        <v>559.58105862364221</v>
      </c>
      <c r="F9" s="426">
        <v>148.32656875487274</v>
      </c>
      <c r="G9" s="425">
        <v>432.60524875794249</v>
      </c>
      <c r="H9" s="426">
        <v>91.214388880322858</v>
      </c>
      <c r="I9" s="427">
        <v>39.65836017966781</v>
      </c>
      <c r="J9" s="428">
        <v>87.81842898335654</v>
      </c>
      <c r="K9" s="427">
        <v>26.506717207280033</v>
      </c>
      <c r="L9" s="428">
        <v>77.308772713284441</v>
      </c>
    </row>
    <row r="10" spans="1:12" ht="25.5" x14ac:dyDescent="0.25">
      <c r="A10" s="1630" t="s">
        <v>2059</v>
      </c>
      <c r="B10" s="477"/>
      <c r="C10" s="478"/>
      <c r="D10" s="478"/>
      <c r="E10" s="477"/>
      <c r="F10" s="478"/>
      <c r="G10" s="477"/>
      <c r="H10" s="478"/>
      <c r="I10" s="479"/>
      <c r="J10" s="480"/>
      <c r="K10" s="479"/>
      <c r="L10" s="480"/>
    </row>
    <row r="11" spans="1:12" ht="26.25" x14ac:dyDescent="0.25">
      <c r="A11" s="481" t="s">
        <v>2060</v>
      </c>
      <c r="B11" s="419">
        <v>495.65937393819507</v>
      </c>
      <c r="C11" s="420">
        <v>204.5312769532562</v>
      </c>
      <c r="D11" s="420">
        <v>10.372106200335097</v>
      </c>
      <c r="E11" s="419">
        <v>631.86868047283008</v>
      </c>
      <c r="F11" s="420">
        <v>213.91566527747381</v>
      </c>
      <c r="G11" s="419">
        <v>727.47708837010191</v>
      </c>
      <c r="H11" s="420">
        <v>139.052602172272</v>
      </c>
      <c r="I11" s="421">
        <v>38.057275851145683</v>
      </c>
      <c r="J11" s="422">
        <v>87.901095114206285</v>
      </c>
      <c r="K11" s="421">
        <v>33.854449807102291</v>
      </c>
      <c r="L11" s="422">
        <v>115.1310566343829</v>
      </c>
    </row>
    <row r="12" spans="1:12" x14ac:dyDescent="0.25">
      <c r="A12" s="482" t="s">
        <v>449</v>
      </c>
      <c r="B12" s="419">
        <v>468.26435581034195</v>
      </c>
      <c r="C12" s="420">
        <v>194.0812117098597</v>
      </c>
      <c r="D12" s="420">
        <v>35.656908006327996</v>
      </c>
      <c r="E12" s="419">
        <v>570.63647506327334</v>
      </c>
      <c r="F12" s="420">
        <v>130.70854075642288</v>
      </c>
      <c r="G12" s="419">
        <v>383.25724390220302</v>
      </c>
      <c r="H12" s="420">
        <v>85.233130363073784</v>
      </c>
      <c r="I12" s="421">
        <v>39.520973772618397</v>
      </c>
      <c r="J12" s="422">
        <v>88.435778635187162</v>
      </c>
      <c r="K12" s="421">
        <v>22.905745858942797</v>
      </c>
      <c r="L12" s="422">
        <v>67.163117089510749</v>
      </c>
    </row>
    <row r="13" spans="1:12" x14ac:dyDescent="0.25">
      <c r="A13" s="418" t="s">
        <v>450</v>
      </c>
      <c r="B13" s="419">
        <v>394.30418906541581</v>
      </c>
      <c r="C13" s="420">
        <v>184.6789321298225</v>
      </c>
      <c r="D13" s="420">
        <v>53.444006723661047</v>
      </c>
      <c r="E13" s="419">
        <v>477.35419382684046</v>
      </c>
      <c r="F13" s="420">
        <v>104.18426646860327</v>
      </c>
      <c r="G13" s="419">
        <v>200.33211953830866</v>
      </c>
      <c r="H13" s="420">
        <v>50.833099999138604</v>
      </c>
      <c r="I13" s="421">
        <v>42.352766433326629</v>
      </c>
      <c r="J13" s="422">
        <v>86.79282131669008</v>
      </c>
      <c r="K13" s="421">
        <v>21.825358992529551</v>
      </c>
      <c r="L13" s="422">
        <v>41.967185400067706</v>
      </c>
    </row>
    <row r="14" spans="1:12" x14ac:dyDescent="0.25">
      <c r="A14" s="432" t="s">
        <v>451</v>
      </c>
      <c r="B14" s="433">
        <v>387.49254670516694</v>
      </c>
      <c r="C14" s="434">
        <v>170.4739849301593</v>
      </c>
      <c r="D14" s="434">
        <v>143.23250403043755</v>
      </c>
      <c r="E14" s="433">
        <v>462.5343883337606</v>
      </c>
      <c r="F14" s="434">
        <v>91.741079420855485</v>
      </c>
      <c r="G14" s="433">
        <v>151.70320970116811</v>
      </c>
      <c r="H14" s="434">
        <v>47.133285824449914</v>
      </c>
      <c r="I14" s="435">
        <v>37.578122243727904</v>
      </c>
      <c r="J14" s="436">
        <v>87.710604073691613</v>
      </c>
      <c r="K14" s="435">
        <v>19.834434311218381</v>
      </c>
      <c r="L14" s="436">
        <v>32.798255335709321</v>
      </c>
    </row>
    <row r="15" spans="1:12" x14ac:dyDescent="0.25">
      <c r="A15" s="437" t="s">
        <v>2058</v>
      </c>
      <c r="B15" s="410"/>
      <c r="C15" s="410"/>
      <c r="D15" s="410"/>
      <c r="E15" s="410"/>
      <c r="F15" s="410"/>
      <c r="G15" s="410"/>
      <c r="H15" s="410"/>
      <c r="I15" s="410"/>
      <c r="J15" s="410"/>
      <c r="K15" s="410"/>
      <c r="L15" s="447"/>
    </row>
    <row r="16" spans="1:12" x14ac:dyDescent="0.25">
      <c r="A16" s="448" t="s">
        <v>424</v>
      </c>
      <c r="B16" s="410"/>
      <c r="C16" s="410"/>
      <c r="D16" s="410"/>
      <c r="E16" s="410"/>
      <c r="F16" s="410"/>
      <c r="G16" s="410"/>
      <c r="H16" s="410"/>
      <c r="I16" s="410"/>
      <c r="J16" s="410"/>
      <c r="K16" s="410"/>
      <c r="L16" s="410"/>
    </row>
    <row r="17" spans="1:15" x14ac:dyDescent="0.25">
      <c r="A17" s="440" t="s">
        <v>452</v>
      </c>
      <c r="B17" s="410"/>
      <c r="C17" s="410"/>
      <c r="D17" s="410"/>
      <c r="E17" s="410"/>
      <c r="F17" s="410"/>
      <c r="G17" s="410"/>
      <c r="H17" s="410"/>
      <c r="I17" s="410"/>
      <c r="J17" s="410"/>
      <c r="K17" s="410"/>
      <c r="L17" s="410"/>
    </row>
    <row r="18" spans="1:15" x14ac:dyDescent="0.25">
      <c r="A18" s="483"/>
      <c r="B18" s="410"/>
      <c r="C18" s="410"/>
      <c r="D18" s="410"/>
      <c r="E18" s="410"/>
      <c r="F18" s="410"/>
      <c r="G18" s="410"/>
      <c r="H18" s="410"/>
      <c r="I18" s="410"/>
      <c r="J18" s="410"/>
      <c r="K18" s="410"/>
      <c r="L18" s="410"/>
    </row>
    <row r="19" spans="1:15" ht="17.25" customHeight="1" x14ac:dyDescent="0.25">
      <c r="A19" s="1718" t="s">
        <v>448</v>
      </c>
      <c r="B19" s="413" t="s">
        <v>376</v>
      </c>
      <c r="C19" s="414" t="s">
        <v>377</v>
      </c>
      <c r="D19" s="414" t="s">
        <v>378</v>
      </c>
      <c r="E19" s="413" t="s">
        <v>379</v>
      </c>
      <c r="F19" s="414" t="s">
        <v>380</v>
      </c>
      <c r="G19" s="413" t="s">
        <v>381</v>
      </c>
      <c r="H19" s="414" t="s">
        <v>382</v>
      </c>
      <c r="I19" s="413" t="s">
        <v>383</v>
      </c>
      <c r="J19" s="414" t="s">
        <v>384</v>
      </c>
      <c r="K19" s="413" t="s">
        <v>385</v>
      </c>
      <c r="L19" s="414" t="s">
        <v>386</v>
      </c>
    </row>
    <row r="20" spans="1:15" ht="17.25" customHeight="1" x14ac:dyDescent="0.25">
      <c r="A20" s="1719"/>
      <c r="B20" s="416" t="s">
        <v>387</v>
      </c>
      <c r="C20" s="417" t="s">
        <v>387</v>
      </c>
      <c r="D20" s="417" t="s">
        <v>387</v>
      </c>
      <c r="E20" s="416" t="s">
        <v>387</v>
      </c>
      <c r="F20" s="417" t="s">
        <v>387</v>
      </c>
      <c r="G20" s="416" t="s">
        <v>387</v>
      </c>
      <c r="H20" s="417" t="s">
        <v>387</v>
      </c>
      <c r="I20" s="416" t="s">
        <v>388</v>
      </c>
      <c r="J20" s="417" t="s">
        <v>388</v>
      </c>
      <c r="K20" s="416" t="s">
        <v>388</v>
      </c>
      <c r="L20" s="417" t="s">
        <v>388</v>
      </c>
    </row>
    <row r="21" spans="1:15" x14ac:dyDescent="0.25">
      <c r="A21" s="418" t="s">
        <v>453</v>
      </c>
      <c r="B21" s="419">
        <v>471.52034222457377</v>
      </c>
      <c r="C21" s="420">
        <v>227.3935644903805</v>
      </c>
      <c r="D21" s="420">
        <v>129.26151268157255</v>
      </c>
      <c r="E21" s="419">
        <v>561.02772886581977</v>
      </c>
      <c r="F21" s="420">
        <v>128.26373113728224</v>
      </c>
      <c r="G21" s="419">
        <v>234.23284825900143</v>
      </c>
      <c r="H21" s="420">
        <v>54.692198313583475</v>
      </c>
      <c r="I21" s="443">
        <v>41.151551175430455</v>
      </c>
      <c r="J21" s="444">
        <v>89.034707323996855</v>
      </c>
      <c r="K21" s="443">
        <v>22.862280157984653</v>
      </c>
      <c r="L21" s="444">
        <v>41.750672240840807</v>
      </c>
      <c r="O21" s="418" t="s">
        <v>454</v>
      </c>
    </row>
    <row r="22" spans="1:15" x14ac:dyDescent="0.25">
      <c r="A22" s="418" t="s">
        <v>455</v>
      </c>
      <c r="B22" s="419">
        <v>397.99346506907312</v>
      </c>
      <c r="C22" s="420">
        <v>183.27337095928038</v>
      </c>
      <c r="D22" s="420">
        <v>64.4727096770511</v>
      </c>
      <c r="E22" s="419">
        <v>480.71115191950508</v>
      </c>
      <c r="F22" s="420">
        <v>101.86006131882463</v>
      </c>
      <c r="G22" s="419">
        <v>202.36608462355082</v>
      </c>
      <c r="H22" s="420">
        <v>49.094170525717821</v>
      </c>
      <c r="I22" s="443">
        <v>41.998196891959232</v>
      </c>
      <c r="J22" s="444">
        <v>86.907847280361622</v>
      </c>
      <c r="K22" s="443">
        <v>21.189452525095788</v>
      </c>
      <c r="L22" s="444">
        <v>42.097231115919051</v>
      </c>
      <c r="O22" s="418" t="s">
        <v>456</v>
      </c>
    </row>
    <row r="23" spans="1:15" x14ac:dyDescent="0.25">
      <c r="A23" s="418" t="s">
        <v>457</v>
      </c>
      <c r="B23" s="419">
        <v>399.60409019897281</v>
      </c>
      <c r="C23" s="420">
        <v>176.30292352651253</v>
      </c>
      <c r="D23" s="420">
        <v>50.187611590280333</v>
      </c>
      <c r="E23" s="419">
        <v>478.92915622978529</v>
      </c>
      <c r="F23" s="420">
        <v>98.77217538225942</v>
      </c>
      <c r="G23" s="419">
        <v>202.20625528618339</v>
      </c>
      <c r="H23" s="420">
        <v>54.893864860107684</v>
      </c>
      <c r="I23" s="443">
        <v>43.776699393185055</v>
      </c>
      <c r="J23" s="444">
        <v>87.498697228799259</v>
      </c>
      <c r="K23" s="443">
        <v>20.623546112709317</v>
      </c>
      <c r="L23" s="444">
        <v>42.220493919807815</v>
      </c>
      <c r="O23" s="418" t="s">
        <v>458</v>
      </c>
    </row>
    <row r="24" spans="1:15" x14ac:dyDescent="0.25">
      <c r="A24" s="418" t="s">
        <v>459</v>
      </c>
      <c r="B24" s="419">
        <v>439.37320500619137</v>
      </c>
      <c r="C24" s="420">
        <v>185.71020827432287</v>
      </c>
      <c r="D24" s="420">
        <v>49.682498702386852</v>
      </c>
      <c r="E24" s="419">
        <v>532.31903992477555</v>
      </c>
      <c r="F24" s="420">
        <v>115.62876437199226</v>
      </c>
      <c r="G24" s="419">
        <v>270.50491067601939</v>
      </c>
      <c r="H24" s="420">
        <v>73.314761794376523</v>
      </c>
      <c r="I24" s="443">
        <v>41.080488223567706</v>
      </c>
      <c r="J24" s="444">
        <v>87.433042636798348</v>
      </c>
      <c r="K24" s="443">
        <v>21.72170365883067</v>
      </c>
      <c r="L24" s="444">
        <v>50.816313223409345</v>
      </c>
      <c r="O24" s="418" t="s">
        <v>418</v>
      </c>
    </row>
    <row r="25" spans="1:15" x14ac:dyDescent="0.25">
      <c r="A25" s="418" t="s">
        <v>460</v>
      </c>
      <c r="B25" s="419">
        <v>499.29244928990784</v>
      </c>
      <c r="C25" s="420">
        <v>195.27729651036213</v>
      </c>
      <c r="D25" s="420">
        <v>54.421922482461412</v>
      </c>
      <c r="E25" s="419">
        <v>624.50962451549401</v>
      </c>
      <c r="F25" s="420">
        <v>154.37930692121438</v>
      </c>
      <c r="G25" s="419">
        <v>491.72724214772137</v>
      </c>
      <c r="H25" s="420">
        <v>92.043059869468578</v>
      </c>
      <c r="I25" s="443">
        <v>39.93276391123343</v>
      </c>
      <c r="J25" s="444">
        <v>87.37984203852929</v>
      </c>
      <c r="K25" s="443">
        <v>24.720084504860061</v>
      </c>
      <c r="L25" s="444">
        <v>78.738136746765491</v>
      </c>
      <c r="O25" s="418" t="s">
        <v>461</v>
      </c>
    </row>
    <row r="26" spans="1:15" ht="16.5" x14ac:dyDescent="0.25">
      <c r="A26" s="432" t="s">
        <v>462</v>
      </c>
      <c r="B26" s="433">
        <v>463.52430963841221</v>
      </c>
      <c r="C26" s="434">
        <v>203.02624265758695</v>
      </c>
      <c r="D26" s="434">
        <v>-19.329156053872556</v>
      </c>
      <c r="E26" s="433">
        <v>586.16439964913513</v>
      </c>
      <c r="F26" s="434">
        <v>204.30468874566418</v>
      </c>
      <c r="G26" s="433">
        <v>696.34725515631135</v>
      </c>
      <c r="H26" s="434">
        <v>139.42746700107347</v>
      </c>
      <c r="I26" s="445">
        <v>36.182878650308353</v>
      </c>
      <c r="J26" s="446">
        <v>88.658706628630512</v>
      </c>
      <c r="K26" s="445">
        <v>34.854503082745453</v>
      </c>
      <c r="L26" s="446">
        <v>118.79726158277937</v>
      </c>
      <c r="O26" s="432" t="s">
        <v>463</v>
      </c>
    </row>
    <row r="27" spans="1:15" x14ac:dyDescent="0.25">
      <c r="A27" s="437" t="s">
        <v>2058</v>
      </c>
      <c r="B27" s="410"/>
      <c r="C27" s="410"/>
      <c r="D27" s="410"/>
      <c r="E27" s="410"/>
      <c r="F27" s="410"/>
      <c r="G27" s="410"/>
      <c r="H27" s="410"/>
      <c r="I27" s="410"/>
      <c r="J27" s="410"/>
      <c r="K27" s="410"/>
      <c r="L27" s="447"/>
    </row>
    <row r="28" spans="1:15" x14ac:dyDescent="0.25">
      <c r="A28" s="448" t="s">
        <v>424</v>
      </c>
      <c r="B28" s="410"/>
      <c r="C28" s="410"/>
      <c r="D28" s="410"/>
      <c r="E28" s="410"/>
      <c r="F28" s="410"/>
      <c r="G28" s="410"/>
      <c r="H28" s="410"/>
      <c r="I28" s="410"/>
      <c r="J28" s="410"/>
      <c r="K28" s="410"/>
      <c r="L28" s="410"/>
    </row>
    <row r="29" spans="1:15" x14ac:dyDescent="0.25">
      <c r="A29" s="440" t="s">
        <v>452</v>
      </c>
    </row>
    <row r="30" spans="1:15" x14ac:dyDescent="0.25">
      <c r="A30" s="440"/>
    </row>
    <row r="31" spans="1:15" ht="18.75" x14ac:dyDescent="0.25">
      <c r="A31" s="409" t="s">
        <v>2076</v>
      </c>
      <c r="B31" s="410"/>
      <c r="C31" s="410"/>
      <c r="D31" s="410"/>
      <c r="E31" s="410"/>
      <c r="F31" s="410"/>
      <c r="G31" s="410"/>
      <c r="H31" s="410"/>
      <c r="I31" s="410"/>
      <c r="J31" s="410"/>
      <c r="K31" s="410"/>
      <c r="L31" s="410"/>
    </row>
    <row r="32" spans="1:15" x14ac:dyDescent="0.25">
      <c r="A32" s="411" t="s">
        <v>422</v>
      </c>
      <c r="B32" s="410"/>
      <c r="C32" s="410"/>
      <c r="D32" s="410"/>
      <c r="E32" s="410"/>
      <c r="F32" s="411" t="s">
        <v>423</v>
      </c>
      <c r="G32" s="410"/>
      <c r="H32" s="410"/>
      <c r="I32" s="410"/>
      <c r="J32" s="410"/>
      <c r="K32" s="410"/>
      <c r="L32" s="410"/>
    </row>
    <row r="33" spans="1:12" x14ac:dyDescent="0.25">
      <c r="A33" s="411"/>
      <c r="B33" s="410"/>
      <c r="C33" s="410"/>
      <c r="D33" s="410"/>
      <c r="E33" s="410"/>
      <c r="F33" s="410"/>
      <c r="G33" s="410"/>
      <c r="H33" s="410"/>
      <c r="I33" s="410"/>
      <c r="J33" s="410"/>
      <c r="K33" s="410"/>
      <c r="L33" s="410"/>
    </row>
    <row r="34" spans="1:12" x14ac:dyDescent="0.25">
      <c r="A34" s="411"/>
      <c r="B34" s="410"/>
      <c r="C34" s="410"/>
      <c r="D34" s="410"/>
      <c r="E34" s="410"/>
      <c r="F34" s="410"/>
      <c r="G34" s="410"/>
      <c r="H34" s="410"/>
      <c r="I34" s="410"/>
      <c r="J34" s="410"/>
      <c r="K34" s="410"/>
      <c r="L34" s="410"/>
    </row>
    <row r="35" spans="1:12" x14ac:dyDescent="0.25">
      <c r="A35" s="411"/>
      <c r="B35" s="410"/>
      <c r="C35" s="410"/>
      <c r="D35" s="410"/>
      <c r="E35" s="410"/>
      <c r="F35" s="410"/>
      <c r="G35" s="410"/>
      <c r="H35" s="410"/>
      <c r="I35" s="410"/>
      <c r="J35" s="410"/>
      <c r="K35" s="410"/>
      <c r="L35" s="410"/>
    </row>
    <row r="36" spans="1:12" x14ac:dyDescent="0.25">
      <c r="A36" s="411"/>
      <c r="B36" s="410"/>
      <c r="C36" s="410"/>
      <c r="D36" s="410"/>
      <c r="E36" s="410"/>
      <c r="F36" s="410"/>
      <c r="G36" s="410"/>
      <c r="H36" s="410"/>
      <c r="I36" s="410"/>
      <c r="J36" s="410"/>
      <c r="K36" s="410"/>
      <c r="L36" s="410"/>
    </row>
    <row r="37" spans="1:12" x14ac:dyDescent="0.25">
      <c r="A37" s="411"/>
      <c r="B37" s="410"/>
      <c r="C37" s="410"/>
      <c r="D37" s="410"/>
      <c r="E37" s="410"/>
      <c r="F37" s="410"/>
      <c r="G37" s="410"/>
      <c r="H37" s="410"/>
      <c r="I37" s="410"/>
      <c r="J37" s="410"/>
      <c r="K37" s="410"/>
      <c r="L37" s="410"/>
    </row>
    <row r="38" spans="1:12" x14ac:dyDescent="0.25">
      <c r="A38" s="411"/>
      <c r="B38" s="410"/>
      <c r="C38" s="410"/>
      <c r="D38" s="410"/>
      <c r="E38" s="410"/>
      <c r="F38" s="410"/>
      <c r="G38" s="410"/>
      <c r="H38" s="410"/>
      <c r="I38" s="410"/>
      <c r="J38" s="410"/>
      <c r="K38" s="410"/>
      <c r="L38" s="410"/>
    </row>
    <row r="39" spans="1:12" x14ac:dyDescent="0.25">
      <c r="A39" s="411"/>
      <c r="B39" s="410"/>
      <c r="C39" s="410"/>
      <c r="D39" s="410"/>
      <c r="E39" s="410"/>
      <c r="F39" s="410"/>
      <c r="G39" s="410"/>
      <c r="H39" s="410"/>
      <c r="I39" s="410"/>
      <c r="J39" s="410"/>
      <c r="K39" s="410"/>
      <c r="L39" s="410"/>
    </row>
    <row r="40" spans="1:12" x14ac:dyDescent="0.25">
      <c r="A40" s="411"/>
      <c r="B40" s="410"/>
      <c r="C40" s="410"/>
      <c r="D40" s="410"/>
      <c r="E40" s="410"/>
      <c r="F40" s="410"/>
      <c r="G40" s="410"/>
      <c r="H40" s="410"/>
      <c r="I40" s="410"/>
      <c r="J40" s="410"/>
      <c r="K40" s="410"/>
      <c r="L40" s="410"/>
    </row>
    <row r="41" spans="1:12" x14ac:dyDescent="0.25">
      <c r="A41" s="411"/>
      <c r="B41" s="410"/>
      <c r="C41" s="410"/>
      <c r="D41" s="410"/>
      <c r="E41" s="410"/>
      <c r="F41" s="410"/>
      <c r="G41" s="410"/>
      <c r="H41" s="410"/>
      <c r="I41" s="410"/>
      <c r="J41" s="410"/>
      <c r="K41" s="410"/>
      <c r="L41" s="410"/>
    </row>
    <row r="42" spans="1:12" x14ac:dyDescent="0.25">
      <c r="A42" s="411"/>
      <c r="B42" s="410"/>
      <c r="C42" s="410"/>
      <c r="D42" s="410"/>
      <c r="E42" s="410"/>
      <c r="F42" s="410"/>
      <c r="G42" s="410"/>
      <c r="H42" s="410"/>
      <c r="I42" s="410"/>
      <c r="J42" s="410"/>
      <c r="K42" s="410"/>
      <c r="L42" s="410"/>
    </row>
    <row r="43" spans="1:12" x14ac:dyDescent="0.25">
      <c r="A43" s="411"/>
      <c r="B43" s="410"/>
      <c r="C43" s="410"/>
      <c r="D43" s="410"/>
      <c r="E43" s="410"/>
      <c r="F43" s="410"/>
      <c r="G43" s="410"/>
      <c r="H43" s="410"/>
      <c r="I43" s="410"/>
      <c r="J43" s="410"/>
      <c r="K43" s="410"/>
      <c r="L43" s="410"/>
    </row>
    <row r="44" spans="1:12" x14ac:dyDescent="0.25">
      <c r="A44" s="411"/>
      <c r="B44" s="410"/>
      <c r="C44" s="410"/>
      <c r="D44" s="410"/>
      <c r="E44" s="410"/>
      <c r="F44" s="410"/>
      <c r="G44" s="410"/>
      <c r="H44" s="410"/>
      <c r="I44" s="410"/>
      <c r="J44" s="410"/>
      <c r="K44" s="410"/>
      <c r="L44" s="410"/>
    </row>
    <row r="45" spans="1:12" x14ac:dyDescent="0.25">
      <c r="A45" s="411"/>
      <c r="B45" s="410"/>
      <c r="C45" s="410"/>
      <c r="D45" s="410"/>
      <c r="E45" s="410"/>
      <c r="F45" s="410"/>
      <c r="G45" s="410"/>
      <c r="H45" s="410"/>
      <c r="I45" s="410"/>
      <c r="J45" s="410"/>
      <c r="K45" s="410"/>
      <c r="L45" s="410"/>
    </row>
    <row r="46" spans="1:12" x14ac:dyDescent="0.25">
      <c r="A46" s="411"/>
      <c r="B46" s="410"/>
      <c r="C46" s="410"/>
      <c r="D46" s="410"/>
      <c r="E46" s="410"/>
      <c r="F46" s="410"/>
      <c r="G46" s="410"/>
      <c r="H46" s="410"/>
      <c r="I46" s="410"/>
      <c r="J46" s="410"/>
      <c r="K46" s="410"/>
      <c r="L46" s="410"/>
    </row>
    <row r="47" spans="1:12" x14ac:dyDescent="0.25">
      <c r="B47" s="410"/>
      <c r="C47" s="410"/>
      <c r="D47" s="410"/>
      <c r="E47" s="410"/>
      <c r="F47" s="410"/>
      <c r="G47" s="410"/>
      <c r="H47" s="410"/>
      <c r="I47" s="410"/>
      <c r="J47" s="410"/>
      <c r="K47" s="410"/>
      <c r="L47" s="447"/>
    </row>
    <row r="51" spans="1:1" x14ac:dyDescent="0.25">
      <c r="A51" s="437" t="s">
        <v>491</v>
      </c>
    </row>
    <row r="52" spans="1:1" x14ac:dyDescent="0.25">
      <c r="A52" s="449" t="s">
        <v>424</v>
      </c>
    </row>
    <row r="53" spans="1:1" x14ac:dyDescent="0.25">
      <c r="A53" s="440" t="s">
        <v>452</v>
      </c>
    </row>
  </sheetData>
  <mergeCells count="1">
    <mergeCell ref="A19:A20"/>
  </mergeCells>
  <pageMargins left="0.7" right="0.7" top="0.75" bottom="0.75" header="0.3" footer="0.3"/>
  <pageSetup paperSize="9" scale="61"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N50"/>
  <sheetViews>
    <sheetView topLeftCell="A4" workbookViewId="0">
      <selection activeCell="O33" sqref="O33"/>
    </sheetView>
  </sheetViews>
  <sheetFormatPr baseColWidth="10" defaultColWidth="11.42578125" defaultRowHeight="12.75" x14ac:dyDescent="0.2"/>
  <cols>
    <col min="1" max="1" width="32.7109375" style="504" customWidth="1"/>
    <col min="2" max="3" width="7.7109375" style="486" customWidth="1"/>
    <col min="4" max="4" width="9.42578125" style="486" customWidth="1"/>
    <col min="5" max="12" width="7.7109375" style="486" customWidth="1"/>
    <col min="13" max="16384" width="11.42578125" style="486"/>
  </cols>
  <sheetData>
    <row r="1" spans="1:12" ht="18" x14ac:dyDescent="0.25">
      <c r="A1" s="484" t="s">
        <v>464</v>
      </c>
      <c r="B1" s="485"/>
      <c r="C1" s="485"/>
      <c r="D1" s="485"/>
      <c r="E1" s="485"/>
      <c r="F1" s="485"/>
      <c r="G1" s="485"/>
      <c r="H1" s="485"/>
      <c r="I1" s="485"/>
      <c r="J1" s="485"/>
      <c r="K1" s="485"/>
      <c r="L1" s="485"/>
    </row>
    <row r="2" spans="1:12" s="408" customFormat="1" ht="18" x14ac:dyDescent="0.25">
      <c r="A2" s="487"/>
      <c r="B2" s="488"/>
      <c r="C2" s="488"/>
      <c r="D2" s="488"/>
      <c r="E2" s="488"/>
      <c r="F2" s="488"/>
      <c r="G2" s="488"/>
      <c r="H2" s="488"/>
      <c r="I2" s="488"/>
      <c r="J2" s="488"/>
      <c r="K2" s="488"/>
      <c r="L2" s="488"/>
    </row>
    <row r="3" spans="1:12" ht="15.75" x14ac:dyDescent="0.25">
      <c r="A3" s="489" t="s">
        <v>2061</v>
      </c>
      <c r="B3" s="490"/>
      <c r="C3" s="490"/>
      <c r="D3" s="490"/>
      <c r="E3" s="490"/>
      <c r="F3" s="490"/>
      <c r="G3" s="490"/>
      <c r="H3" s="490"/>
      <c r="I3" s="490"/>
      <c r="J3" s="490"/>
      <c r="K3" s="490"/>
      <c r="L3" s="490"/>
    </row>
    <row r="4" spans="1:12" x14ac:dyDescent="0.2">
      <c r="A4" s="491"/>
      <c r="B4" s="490"/>
      <c r="C4" s="490"/>
      <c r="D4" s="490"/>
      <c r="E4" s="490"/>
      <c r="F4" s="490"/>
      <c r="G4" s="490"/>
      <c r="H4" s="490"/>
      <c r="I4" s="490"/>
      <c r="J4" s="490"/>
      <c r="K4" s="490"/>
      <c r="L4" s="490"/>
    </row>
    <row r="5" spans="1:12" x14ac:dyDescent="0.2">
      <c r="A5" s="1665"/>
      <c r="B5" s="413" t="s">
        <v>376</v>
      </c>
      <c r="C5" s="454" t="s">
        <v>377</v>
      </c>
      <c r="D5" s="454" t="s">
        <v>378</v>
      </c>
      <c r="E5" s="413" t="s">
        <v>379</v>
      </c>
      <c r="F5" s="454" t="s">
        <v>380</v>
      </c>
      <c r="G5" s="413" t="s">
        <v>381</v>
      </c>
      <c r="H5" s="454" t="s">
        <v>382</v>
      </c>
      <c r="I5" s="413" t="s">
        <v>383</v>
      </c>
      <c r="J5" s="454" t="s">
        <v>384</v>
      </c>
      <c r="K5" s="413" t="s">
        <v>385</v>
      </c>
      <c r="L5" s="454" t="s">
        <v>386</v>
      </c>
    </row>
    <row r="6" spans="1:12" x14ac:dyDescent="0.2">
      <c r="A6" s="1666"/>
      <c r="B6" s="416" t="s">
        <v>387</v>
      </c>
      <c r="C6" s="457" t="s">
        <v>387</v>
      </c>
      <c r="D6" s="457" t="s">
        <v>387</v>
      </c>
      <c r="E6" s="416" t="s">
        <v>387</v>
      </c>
      <c r="F6" s="457" t="s">
        <v>387</v>
      </c>
      <c r="G6" s="416" t="s">
        <v>387</v>
      </c>
      <c r="H6" s="457" t="s">
        <v>387</v>
      </c>
      <c r="I6" s="416" t="s">
        <v>388</v>
      </c>
      <c r="J6" s="457" t="s">
        <v>388</v>
      </c>
      <c r="K6" s="416" t="s">
        <v>388</v>
      </c>
      <c r="L6" s="457" t="s">
        <v>388</v>
      </c>
    </row>
    <row r="7" spans="1:12" x14ac:dyDescent="0.2">
      <c r="A7" s="1667" t="s">
        <v>446</v>
      </c>
      <c r="B7" s="492">
        <v>1013.229</v>
      </c>
      <c r="C7" s="1668">
        <v>9.4280000000000008</v>
      </c>
      <c r="D7" s="1668">
        <v>57.188000000000002</v>
      </c>
      <c r="E7" s="492">
        <v>1087.4269999999999</v>
      </c>
      <c r="F7" s="1668">
        <v>125.202</v>
      </c>
      <c r="G7" s="492">
        <v>511.69200000000001</v>
      </c>
      <c r="H7" s="1668">
        <v>118.08799999999999</v>
      </c>
      <c r="I7" s="493">
        <v>21.538</v>
      </c>
      <c r="J7" s="1669">
        <v>97.661000000000001</v>
      </c>
      <c r="K7" s="493">
        <v>11.513</v>
      </c>
      <c r="L7" s="1670">
        <v>47.055</v>
      </c>
    </row>
    <row r="8" spans="1:12" x14ac:dyDescent="0.2">
      <c r="A8" s="1667" t="s">
        <v>391</v>
      </c>
      <c r="B8" s="492">
        <v>1398.489</v>
      </c>
      <c r="C8" s="1668">
        <v>4.024</v>
      </c>
      <c r="D8" s="1668">
        <v>15.619</v>
      </c>
      <c r="E8" s="492">
        <v>1590.3019999999999</v>
      </c>
      <c r="F8" s="1668">
        <v>190.55099999999999</v>
      </c>
      <c r="G8" s="492">
        <v>370.94400000000002</v>
      </c>
      <c r="H8" s="1668">
        <v>253.232</v>
      </c>
      <c r="I8" s="493">
        <v>28.844000000000001</v>
      </c>
      <c r="J8" s="1670">
        <v>90.481999999999999</v>
      </c>
      <c r="K8" s="493">
        <v>11.981999999999999</v>
      </c>
      <c r="L8" s="1670">
        <v>23.324999999999999</v>
      </c>
    </row>
    <row r="9" spans="1:12" x14ac:dyDescent="0.2">
      <c r="A9" s="1671" t="s">
        <v>465</v>
      </c>
      <c r="B9" s="494">
        <v>1022.417</v>
      </c>
      <c r="C9" s="1672">
        <v>9.3000000000000007</v>
      </c>
      <c r="D9" s="1672">
        <v>56.195999999999998</v>
      </c>
      <c r="E9" s="494">
        <v>1099.42</v>
      </c>
      <c r="F9" s="1672">
        <v>126.76</v>
      </c>
      <c r="G9" s="494">
        <v>508.33499999999998</v>
      </c>
      <c r="H9" s="1672">
        <v>121.31100000000001</v>
      </c>
      <c r="I9" s="495">
        <v>21.776</v>
      </c>
      <c r="J9" s="1673">
        <v>97.412999999999997</v>
      </c>
      <c r="K9" s="495">
        <v>11.529</v>
      </c>
      <c r="L9" s="1673">
        <v>46.235999999999997</v>
      </c>
    </row>
    <row r="10" spans="1:12" x14ac:dyDescent="0.2">
      <c r="A10" s="1667" t="s">
        <v>446</v>
      </c>
      <c r="B10" s="496"/>
      <c r="C10" s="1674"/>
      <c r="D10" s="1674"/>
      <c r="E10" s="496"/>
      <c r="F10" s="1674"/>
      <c r="G10" s="496"/>
      <c r="H10" s="1674"/>
      <c r="I10" s="493"/>
      <c r="J10" s="1670"/>
      <c r="K10" s="493"/>
      <c r="L10" s="1670"/>
    </row>
    <row r="11" spans="1:12" x14ac:dyDescent="0.2">
      <c r="A11" s="1667" t="s">
        <v>466</v>
      </c>
      <c r="B11" s="492">
        <v>1209.8820000000001</v>
      </c>
      <c r="C11" s="1668">
        <v>9.0180000000000007</v>
      </c>
      <c r="D11" s="1668">
        <v>57.051000000000002</v>
      </c>
      <c r="E11" s="492">
        <v>1386.595</v>
      </c>
      <c r="F11" s="1668">
        <v>193.50700000000001</v>
      </c>
      <c r="G11" s="492">
        <v>551.94500000000005</v>
      </c>
      <c r="H11" s="1668">
        <v>229.06399999999999</v>
      </c>
      <c r="I11" s="493">
        <v>26.934999999999999</v>
      </c>
      <c r="J11" s="1670">
        <v>92.045000000000002</v>
      </c>
      <c r="K11" s="493">
        <v>13.955</v>
      </c>
      <c r="L11" s="1670">
        <v>39.805</v>
      </c>
    </row>
    <row r="12" spans="1:12" x14ac:dyDescent="0.2">
      <c r="A12" s="1667" t="s">
        <v>467</v>
      </c>
      <c r="B12" s="492">
        <v>1089.6610000000001</v>
      </c>
      <c r="C12" s="1668">
        <v>10.691000000000001</v>
      </c>
      <c r="D12" s="1668">
        <v>52.685000000000002</v>
      </c>
      <c r="E12" s="492">
        <v>1194.6310000000001</v>
      </c>
      <c r="F12" s="1668">
        <v>142.74100000000001</v>
      </c>
      <c r="G12" s="492">
        <v>503.87099999999998</v>
      </c>
      <c r="H12" s="1668">
        <v>152.67500000000001</v>
      </c>
      <c r="I12" s="493">
        <v>23.306000000000001</v>
      </c>
      <c r="J12" s="1670">
        <v>95.706000000000003</v>
      </c>
      <c r="K12" s="493">
        <v>11.948</v>
      </c>
      <c r="L12" s="1670">
        <v>42.177</v>
      </c>
    </row>
    <row r="13" spans="1:12" x14ac:dyDescent="0.2">
      <c r="A13" s="1667" t="s">
        <v>468</v>
      </c>
      <c r="B13" s="492">
        <v>957.48900000000003</v>
      </c>
      <c r="C13" s="1668">
        <v>6.8120000000000003</v>
      </c>
      <c r="D13" s="1668">
        <v>41.018999999999998</v>
      </c>
      <c r="E13" s="492">
        <v>1036.7650000000001</v>
      </c>
      <c r="F13" s="1668">
        <v>113.31399999999999</v>
      </c>
      <c r="G13" s="492">
        <v>413.49700000000001</v>
      </c>
      <c r="H13" s="1668">
        <v>120.974</v>
      </c>
      <c r="I13" s="493">
        <v>21.760999999999999</v>
      </c>
      <c r="J13" s="1670">
        <v>96.507999999999996</v>
      </c>
      <c r="K13" s="493">
        <v>10.929</v>
      </c>
      <c r="L13" s="1670">
        <v>39.883000000000003</v>
      </c>
    </row>
    <row r="14" spans="1:12" x14ac:dyDescent="0.2">
      <c r="A14" s="1675" t="s">
        <v>469</v>
      </c>
      <c r="B14" s="497">
        <v>1004.2140000000001</v>
      </c>
      <c r="C14" s="1676">
        <v>10.664999999999999</v>
      </c>
      <c r="D14" s="1676">
        <v>68.322999999999993</v>
      </c>
      <c r="E14" s="497">
        <v>1055.8679999999999</v>
      </c>
      <c r="F14" s="1676">
        <v>120.294</v>
      </c>
      <c r="G14" s="497">
        <v>569.32899999999995</v>
      </c>
      <c r="H14" s="1676">
        <v>94.87</v>
      </c>
      <c r="I14" s="498">
        <v>20.18</v>
      </c>
      <c r="J14" s="1677">
        <v>99.745000000000005</v>
      </c>
      <c r="K14" s="498">
        <v>11.391999999999999</v>
      </c>
      <c r="L14" s="1677">
        <v>53.92</v>
      </c>
    </row>
    <row r="15" spans="1:12" x14ac:dyDescent="0.2">
      <c r="A15" s="437" t="s">
        <v>2058</v>
      </c>
      <c r="B15" s="1678"/>
      <c r="C15" s="1678"/>
      <c r="D15" s="1678"/>
      <c r="E15" s="1678"/>
      <c r="F15" s="1678"/>
      <c r="G15" s="1678"/>
      <c r="H15" s="1679"/>
      <c r="I15" s="1679"/>
      <c r="J15" s="1679"/>
      <c r="K15" s="1679"/>
      <c r="L15" s="1679"/>
    </row>
    <row r="16" spans="1:12" x14ac:dyDescent="0.2">
      <c r="A16" s="499" t="s">
        <v>490</v>
      </c>
      <c r="B16" s="490"/>
      <c r="C16" s="490"/>
      <c r="D16" s="490"/>
      <c r="E16" s="490"/>
      <c r="F16" s="490"/>
      <c r="G16" s="490"/>
      <c r="H16" s="490"/>
      <c r="I16" s="490"/>
      <c r="J16" s="490"/>
      <c r="K16" s="490"/>
      <c r="L16" s="490"/>
    </row>
    <row r="17" spans="1:14" x14ac:dyDescent="0.2">
      <c r="A17" s="437" t="s">
        <v>424</v>
      </c>
      <c r="B17" s="500"/>
      <c r="C17" s="500"/>
      <c r="D17" s="500"/>
      <c r="E17" s="500"/>
      <c r="F17" s="500"/>
      <c r="G17" s="500"/>
      <c r="H17" s="500"/>
      <c r="I17" s="500"/>
      <c r="J17" s="500"/>
      <c r="K17" s="500"/>
      <c r="L17" s="500"/>
    </row>
    <row r="18" spans="1:14" x14ac:dyDescent="0.2">
      <c r="A18" s="501"/>
      <c r="B18" s="500"/>
      <c r="C18" s="500"/>
      <c r="D18" s="500"/>
      <c r="E18" s="500"/>
      <c r="F18" s="500"/>
      <c r="G18" s="500"/>
      <c r="H18" s="500"/>
      <c r="I18" s="500"/>
      <c r="J18" s="500"/>
      <c r="K18" s="500"/>
      <c r="L18" s="500"/>
    </row>
    <row r="19" spans="1:14" ht="16.5" x14ac:dyDescent="0.3">
      <c r="A19" s="502" t="s">
        <v>2062</v>
      </c>
      <c r="B19" s="503"/>
      <c r="C19" s="503"/>
      <c r="D19" s="503"/>
      <c r="E19" s="503"/>
      <c r="F19" s="503"/>
      <c r="G19" s="503"/>
      <c r="H19" s="503"/>
      <c r="I19" s="503"/>
      <c r="J19" s="503"/>
      <c r="K19" s="503"/>
      <c r="L19" s="503"/>
    </row>
    <row r="20" spans="1:14" ht="15" x14ac:dyDescent="0.3">
      <c r="A20" s="491"/>
      <c r="B20" s="503"/>
      <c r="C20" s="503"/>
      <c r="D20" s="503"/>
      <c r="E20" s="503"/>
      <c r="F20" s="503"/>
      <c r="G20" s="503"/>
      <c r="H20" s="503"/>
      <c r="I20" s="503"/>
      <c r="J20" s="503"/>
      <c r="K20" s="503"/>
      <c r="L20" s="503"/>
    </row>
    <row r="21" spans="1:14" s="504" customFormat="1" x14ac:dyDescent="0.2">
      <c r="A21" s="1665"/>
      <c r="B21" s="413" t="s">
        <v>376</v>
      </c>
      <c r="C21" s="454" t="s">
        <v>377</v>
      </c>
      <c r="D21" s="454" t="s">
        <v>378</v>
      </c>
      <c r="E21" s="413" t="s">
        <v>379</v>
      </c>
      <c r="F21" s="454" t="s">
        <v>380</v>
      </c>
      <c r="G21" s="413" t="s">
        <v>381</v>
      </c>
      <c r="H21" s="454" t="s">
        <v>382</v>
      </c>
      <c r="I21" s="413" t="s">
        <v>383</v>
      </c>
      <c r="J21" s="454" t="s">
        <v>384</v>
      </c>
      <c r="K21" s="413" t="s">
        <v>385</v>
      </c>
      <c r="L21" s="454" t="s">
        <v>386</v>
      </c>
    </row>
    <row r="22" spans="1:14" s="504" customFormat="1" x14ac:dyDescent="0.2">
      <c r="A22" s="1666"/>
      <c r="B22" s="416" t="s">
        <v>387</v>
      </c>
      <c r="C22" s="457" t="s">
        <v>387</v>
      </c>
      <c r="D22" s="457" t="s">
        <v>387</v>
      </c>
      <c r="E22" s="416" t="s">
        <v>387</v>
      </c>
      <c r="F22" s="457" t="s">
        <v>387</v>
      </c>
      <c r="G22" s="416" t="s">
        <v>387</v>
      </c>
      <c r="H22" s="457" t="s">
        <v>387</v>
      </c>
      <c r="I22" s="416" t="s">
        <v>388</v>
      </c>
      <c r="J22" s="457" t="s">
        <v>388</v>
      </c>
      <c r="K22" s="416" t="s">
        <v>388</v>
      </c>
      <c r="L22" s="457" t="s">
        <v>388</v>
      </c>
    </row>
    <row r="23" spans="1:14" s="504" customFormat="1" x14ac:dyDescent="0.2">
      <c r="A23" s="452" t="s">
        <v>320</v>
      </c>
      <c r="B23" s="505"/>
      <c r="C23" s="1680"/>
      <c r="D23" s="1680"/>
      <c r="E23" s="505"/>
      <c r="F23" s="1680"/>
      <c r="G23" s="505"/>
      <c r="H23" s="1680"/>
      <c r="I23" s="505"/>
      <c r="J23" s="1680"/>
      <c r="K23" s="505"/>
      <c r="L23" s="1680"/>
    </row>
    <row r="24" spans="1:14" x14ac:dyDescent="0.2">
      <c r="A24" s="1681" t="s">
        <v>470</v>
      </c>
      <c r="B24" s="506">
        <v>292.92500000000001</v>
      </c>
      <c r="C24" s="1682">
        <v>10.167999999999999</v>
      </c>
      <c r="D24" s="1682">
        <v>-2.298</v>
      </c>
      <c r="E24" s="506">
        <v>401.976</v>
      </c>
      <c r="F24" s="1682">
        <v>43.283999999999999</v>
      </c>
      <c r="G24" s="506">
        <v>317.49700000000001</v>
      </c>
      <c r="H24" s="1682" t="s">
        <v>2010</v>
      </c>
      <c r="I24" s="507">
        <v>17.192</v>
      </c>
      <c r="J24" s="1669">
        <v>82.552999999999997</v>
      </c>
      <c r="K24" s="507">
        <v>10.768000000000001</v>
      </c>
      <c r="L24" s="1669">
        <v>78.983999999999995</v>
      </c>
      <c r="N24" s="508"/>
    </row>
    <row r="25" spans="1:14" x14ac:dyDescent="0.2">
      <c r="A25" s="1681" t="s">
        <v>471</v>
      </c>
      <c r="B25" s="506">
        <v>383.45600000000002</v>
      </c>
      <c r="C25" s="1682">
        <v>16.114999999999998</v>
      </c>
      <c r="D25" s="1682">
        <v>17.274000000000001</v>
      </c>
      <c r="E25" s="506">
        <v>467.94299999999998</v>
      </c>
      <c r="F25" s="1682">
        <v>45.024000000000001</v>
      </c>
      <c r="G25" s="506">
        <v>511.92200000000003</v>
      </c>
      <c r="H25" s="1682" t="s">
        <v>2010</v>
      </c>
      <c r="I25" s="507">
        <v>19.420000000000002</v>
      </c>
      <c r="J25" s="1669">
        <v>88.302000000000007</v>
      </c>
      <c r="K25" s="507">
        <v>9.6210000000000004</v>
      </c>
      <c r="L25" s="1669">
        <v>109.398</v>
      </c>
      <c r="N25" s="508"/>
    </row>
    <row r="26" spans="1:14" x14ac:dyDescent="0.2">
      <c r="A26" s="1681" t="s">
        <v>472</v>
      </c>
      <c r="B26" s="506">
        <v>309.61900000000003</v>
      </c>
      <c r="C26" s="1682">
        <v>8.2260000000000009</v>
      </c>
      <c r="D26" s="1682">
        <v>1.2989999999999999</v>
      </c>
      <c r="E26" s="506">
        <v>388.06200000000001</v>
      </c>
      <c r="F26" s="1682">
        <v>55.991999999999997</v>
      </c>
      <c r="G26" s="506">
        <v>451.12799999999999</v>
      </c>
      <c r="H26" s="1682" t="s">
        <v>2010</v>
      </c>
      <c r="I26" s="507">
        <v>18.651</v>
      </c>
      <c r="J26" s="1669">
        <v>86.781000000000006</v>
      </c>
      <c r="K26" s="507">
        <v>14.428000000000001</v>
      </c>
      <c r="L26" s="1669">
        <v>116.251</v>
      </c>
      <c r="N26" s="508"/>
    </row>
    <row r="27" spans="1:14" x14ac:dyDescent="0.2">
      <c r="A27" s="1681" t="s">
        <v>473</v>
      </c>
      <c r="B27" s="506">
        <v>387.99099999999999</v>
      </c>
      <c r="C27" s="1682">
        <v>12.331</v>
      </c>
      <c r="D27" s="1682">
        <v>-0.36499999999999999</v>
      </c>
      <c r="E27" s="506">
        <v>457.65699999999998</v>
      </c>
      <c r="F27" s="1682">
        <v>37.606000000000002</v>
      </c>
      <c r="G27" s="506">
        <v>459.00799999999998</v>
      </c>
      <c r="H27" s="1682" t="s">
        <v>2010</v>
      </c>
      <c r="I27" s="507">
        <v>16.158000000000001</v>
      </c>
      <c r="J27" s="1669">
        <v>94.682000000000002</v>
      </c>
      <c r="K27" s="507">
        <v>8.2170000000000005</v>
      </c>
      <c r="L27" s="1669">
        <v>100.295</v>
      </c>
      <c r="N27" s="508"/>
    </row>
    <row r="28" spans="1:14" x14ac:dyDescent="0.2">
      <c r="A28" s="1681" t="s">
        <v>474</v>
      </c>
      <c r="B28" s="506">
        <v>401.88400000000001</v>
      </c>
      <c r="C28" s="1682">
        <v>10.66</v>
      </c>
      <c r="D28" s="1682">
        <v>-1.911</v>
      </c>
      <c r="E28" s="506">
        <v>486.51299999999998</v>
      </c>
      <c r="F28" s="1682">
        <v>49.308</v>
      </c>
      <c r="G28" s="506">
        <v>488.01600000000002</v>
      </c>
      <c r="H28" s="1682" t="s">
        <v>2010</v>
      </c>
      <c r="I28" s="507">
        <v>15.678000000000001</v>
      </c>
      <c r="J28" s="1669">
        <v>90.522999999999996</v>
      </c>
      <c r="K28" s="507">
        <v>10.135</v>
      </c>
      <c r="L28" s="1669">
        <v>100.30800000000001</v>
      </c>
      <c r="N28" s="508"/>
    </row>
    <row r="29" spans="1:14" x14ac:dyDescent="0.2">
      <c r="A29" s="1681" t="s">
        <v>475</v>
      </c>
      <c r="B29" s="506">
        <v>406.11399999999998</v>
      </c>
      <c r="C29" s="1682">
        <v>10.045</v>
      </c>
      <c r="D29" s="1682">
        <v>3.032</v>
      </c>
      <c r="E29" s="506">
        <v>453.17200000000003</v>
      </c>
      <c r="F29" s="1682">
        <v>33.880000000000003</v>
      </c>
      <c r="G29" s="506">
        <v>603.29</v>
      </c>
      <c r="H29" s="1682">
        <v>0.02</v>
      </c>
      <c r="I29" s="507">
        <v>17.103999999999999</v>
      </c>
      <c r="J29" s="1669">
        <v>96.694000000000003</v>
      </c>
      <c r="K29" s="507">
        <v>7.476</v>
      </c>
      <c r="L29" s="1669">
        <v>133.125</v>
      </c>
      <c r="N29" s="508"/>
    </row>
    <row r="30" spans="1:14" x14ac:dyDescent="0.2">
      <c r="A30" s="1681" t="s">
        <v>476</v>
      </c>
      <c r="B30" s="506">
        <v>246.04</v>
      </c>
      <c r="C30" s="1682">
        <v>10.08</v>
      </c>
      <c r="D30" s="1682">
        <v>-100.71</v>
      </c>
      <c r="E30" s="506">
        <v>335.315</v>
      </c>
      <c r="F30" s="1682">
        <v>58.164999999999999</v>
      </c>
      <c r="G30" s="506">
        <v>556.26700000000005</v>
      </c>
      <c r="H30" s="1682" t="s">
        <v>2010</v>
      </c>
      <c r="I30" s="507">
        <v>17.117000000000001</v>
      </c>
      <c r="J30" s="1669">
        <v>85.447999999999993</v>
      </c>
      <c r="K30" s="507">
        <v>17.346</v>
      </c>
      <c r="L30" s="1669">
        <v>165.893</v>
      </c>
      <c r="N30" s="508"/>
    </row>
    <row r="31" spans="1:14" x14ac:dyDescent="0.2">
      <c r="A31" s="1681" t="s">
        <v>477</v>
      </c>
      <c r="B31" s="506">
        <v>374.59399999999999</v>
      </c>
      <c r="C31" s="1682">
        <v>8.5050000000000008</v>
      </c>
      <c r="D31" s="1682">
        <v>-0.878</v>
      </c>
      <c r="E31" s="506">
        <v>455.74200000000002</v>
      </c>
      <c r="F31" s="1682">
        <v>53.222000000000001</v>
      </c>
      <c r="G31" s="506">
        <v>386.12099999999998</v>
      </c>
      <c r="H31" s="1682" t="s">
        <v>2010</v>
      </c>
      <c r="I31" s="507">
        <v>18.968</v>
      </c>
      <c r="J31" s="1669">
        <v>87.096999999999994</v>
      </c>
      <c r="K31" s="507">
        <v>11.678000000000001</v>
      </c>
      <c r="L31" s="1669">
        <v>84.722999999999999</v>
      </c>
      <c r="N31" s="508"/>
    </row>
    <row r="32" spans="1:14" x14ac:dyDescent="0.2">
      <c r="A32" s="1681" t="s">
        <v>478</v>
      </c>
      <c r="B32" s="506">
        <v>341.238</v>
      </c>
      <c r="C32" s="1682">
        <v>8.8740000000000006</v>
      </c>
      <c r="D32" s="1682">
        <v>3.6440000000000001</v>
      </c>
      <c r="E32" s="506">
        <v>410.02800000000002</v>
      </c>
      <c r="F32" s="1682">
        <v>44.155999999999999</v>
      </c>
      <c r="G32" s="506">
        <v>544.01</v>
      </c>
      <c r="H32" s="1682">
        <v>3.0000000000000001E-3</v>
      </c>
      <c r="I32" s="507">
        <v>20.088000000000001</v>
      </c>
      <c r="J32" s="1669">
        <v>90.528000000000006</v>
      </c>
      <c r="K32" s="507">
        <v>10.769</v>
      </c>
      <c r="L32" s="1669">
        <v>132.67599999999999</v>
      </c>
      <c r="N32" s="508"/>
    </row>
    <row r="33" spans="1:14" x14ac:dyDescent="0.2">
      <c r="A33" s="1681" t="s">
        <v>479</v>
      </c>
      <c r="B33" s="506">
        <v>334.23399999999998</v>
      </c>
      <c r="C33" s="1682">
        <v>8.44</v>
      </c>
      <c r="D33" s="1682">
        <v>5.2560000000000002</v>
      </c>
      <c r="E33" s="506">
        <v>413.226</v>
      </c>
      <c r="F33" s="1682">
        <v>53.587000000000003</v>
      </c>
      <c r="G33" s="506">
        <v>599.822</v>
      </c>
      <c r="H33" s="1682" t="s">
        <v>2010</v>
      </c>
      <c r="I33" s="507">
        <v>18.905000000000001</v>
      </c>
      <c r="J33" s="1669">
        <v>87.596999999999994</v>
      </c>
      <c r="K33" s="507">
        <v>12.968</v>
      </c>
      <c r="L33" s="1669">
        <v>145.155</v>
      </c>
      <c r="N33" s="508"/>
    </row>
    <row r="34" spans="1:14" x14ac:dyDescent="0.2">
      <c r="A34" s="1681" t="s">
        <v>480</v>
      </c>
      <c r="B34" s="506">
        <v>285.11500000000001</v>
      </c>
      <c r="C34" s="1682">
        <v>9.3849999999999998</v>
      </c>
      <c r="D34" s="1682">
        <v>-3.95</v>
      </c>
      <c r="E34" s="506">
        <v>346.39800000000002</v>
      </c>
      <c r="F34" s="1682">
        <v>49.944000000000003</v>
      </c>
      <c r="G34" s="506">
        <v>562.13300000000004</v>
      </c>
      <c r="H34" s="1682" t="s">
        <v>2010</v>
      </c>
      <c r="I34" s="507">
        <v>17.009</v>
      </c>
      <c r="J34" s="1669">
        <v>91.912000000000006</v>
      </c>
      <c r="K34" s="507">
        <v>14.417999999999999</v>
      </c>
      <c r="L34" s="1669">
        <v>162.279</v>
      </c>
      <c r="N34" s="508"/>
    </row>
    <row r="35" spans="1:14" x14ac:dyDescent="0.2">
      <c r="A35" s="1681" t="s">
        <v>481</v>
      </c>
      <c r="B35" s="506">
        <v>367.18400000000003</v>
      </c>
      <c r="C35" s="1682">
        <v>8.4499999999999993</v>
      </c>
      <c r="D35" s="1682">
        <v>-12.923999999999999</v>
      </c>
      <c r="E35" s="506">
        <v>460.59</v>
      </c>
      <c r="F35" s="1682">
        <v>36.537999999999997</v>
      </c>
      <c r="G35" s="506">
        <v>554.64099999999996</v>
      </c>
      <c r="H35" s="1682" t="s">
        <v>2010</v>
      </c>
      <c r="I35" s="507">
        <v>16.456</v>
      </c>
      <c r="J35" s="1669">
        <v>85.756</v>
      </c>
      <c r="K35" s="507">
        <v>7.9329999999999998</v>
      </c>
      <c r="L35" s="1669">
        <v>120.419</v>
      </c>
      <c r="N35" s="508"/>
    </row>
    <row r="36" spans="1:14" x14ac:dyDescent="0.2">
      <c r="A36" s="1683" t="s">
        <v>493</v>
      </c>
      <c r="B36" s="509">
        <v>330.286</v>
      </c>
      <c r="C36" s="1684">
        <v>9.8759999999999994</v>
      </c>
      <c r="D36" s="1684">
        <v>-18.702999999999999</v>
      </c>
      <c r="E36" s="509">
        <v>411.584</v>
      </c>
      <c r="F36" s="1684">
        <v>47.652000000000001</v>
      </c>
      <c r="G36" s="509">
        <v>508.03300000000002</v>
      </c>
      <c r="H36" s="1684">
        <v>2E-3</v>
      </c>
      <c r="I36" s="510">
        <v>17.62</v>
      </c>
      <c r="J36" s="1685">
        <v>88.474000000000004</v>
      </c>
      <c r="K36" s="510">
        <v>11.577</v>
      </c>
      <c r="L36" s="1685">
        <v>123.43300000000001</v>
      </c>
      <c r="N36" s="508"/>
    </row>
    <row r="37" spans="1:14" x14ac:dyDescent="0.2">
      <c r="A37" s="1686" t="s">
        <v>482</v>
      </c>
      <c r="B37" s="511"/>
      <c r="C37" s="1687"/>
      <c r="D37" s="1687"/>
      <c r="E37" s="511"/>
      <c r="F37" s="1687"/>
      <c r="G37" s="511"/>
      <c r="H37" s="1687"/>
      <c r="I37" s="512"/>
      <c r="J37" s="1688"/>
      <c r="K37" s="512"/>
      <c r="L37" s="1688"/>
      <c r="N37" s="508"/>
    </row>
    <row r="38" spans="1:14" x14ac:dyDescent="0.2">
      <c r="A38" s="1681" t="s">
        <v>483</v>
      </c>
      <c r="B38" s="506">
        <v>692.26199999999994</v>
      </c>
      <c r="C38" s="1682">
        <v>6.375</v>
      </c>
      <c r="D38" s="1682">
        <v>2.536</v>
      </c>
      <c r="E38" s="506">
        <v>853.80499999999995</v>
      </c>
      <c r="F38" s="1682">
        <v>320.608</v>
      </c>
      <c r="G38" s="506">
        <v>1235.0029999999999</v>
      </c>
      <c r="H38" s="1682" t="s">
        <v>2010</v>
      </c>
      <c r="I38" s="507">
        <v>30.292000000000002</v>
      </c>
      <c r="J38" s="1669">
        <v>105.22799999999999</v>
      </c>
      <c r="K38" s="507">
        <v>37.549999999999997</v>
      </c>
      <c r="L38" s="1669">
        <v>144.64599999999999</v>
      </c>
      <c r="N38" s="508"/>
    </row>
    <row r="39" spans="1:14" x14ac:dyDescent="0.2">
      <c r="A39" s="1689" t="s">
        <v>484</v>
      </c>
      <c r="B39" s="513">
        <v>553.76099999999997</v>
      </c>
      <c r="C39" s="1690">
        <v>10.901</v>
      </c>
      <c r="D39" s="1690">
        <v>12.539</v>
      </c>
      <c r="E39" s="513">
        <v>733.322</v>
      </c>
      <c r="F39" s="1690">
        <v>268.62599999999998</v>
      </c>
      <c r="G39" s="513">
        <v>1272.9849999999999</v>
      </c>
      <c r="H39" s="1690" t="s">
        <v>2010</v>
      </c>
      <c r="I39" s="514">
        <v>34.256999999999998</v>
      </c>
      <c r="J39" s="1691">
        <v>87.037999999999997</v>
      </c>
      <c r="K39" s="514">
        <v>36.631</v>
      </c>
      <c r="L39" s="1691">
        <v>173.59100000000001</v>
      </c>
      <c r="N39" s="508"/>
    </row>
    <row r="40" spans="1:14" x14ac:dyDescent="0.2">
      <c r="A40" s="1692" t="s">
        <v>492</v>
      </c>
      <c r="B40" s="509">
        <v>335.28199999999998</v>
      </c>
      <c r="C40" s="1684">
        <v>9.8689999999999998</v>
      </c>
      <c r="D40" s="1684">
        <v>-18.172999999999998</v>
      </c>
      <c r="E40" s="509">
        <v>418.322</v>
      </c>
      <c r="F40" s="1684">
        <v>52.103000000000002</v>
      </c>
      <c r="G40" s="509">
        <v>522.18600000000004</v>
      </c>
      <c r="H40" s="1684">
        <v>2E-3</v>
      </c>
      <c r="I40" s="510">
        <v>18.129000000000001</v>
      </c>
      <c r="J40" s="1685">
        <v>88.638000000000005</v>
      </c>
      <c r="K40" s="510">
        <v>12.455</v>
      </c>
      <c r="L40" s="1685">
        <v>124.828</v>
      </c>
      <c r="N40" s="508"/>
    </row>
    <row r="41" spans="1:14" ht="25.5" x14ac:dyDescent="0.2">
      <c r="A41" s="1693" t="s">
        <v>485</v>
      </c>
      <c r="B41" s="506"/>
      <c r="C41" s="1682"/>
      <c r="D41" s="1682"/>
      <c r="E41" s="506"/>
      <c r="F41" s="1682"/>
      <c r="G41" s="506"/>
      <c r="H41" s="1682"/>
      <c r="I41" s="507"/>
      <c r="J41" s="1669"/>
      <c r="K41" s="507"/>
      <c r="L41" s="1669"/>
      <c r="N41" s="508"/>
    </row>
    <row r="42" spans="1:14" x14ac:dyDescent="0.2">
      <c r="A42" s="1694" t="s">
        <v>486</v>
      </c>
      <c r="B42" s="506">
        <v>2943.8510000000001</v>
      </c>
      <c r="C42" s="1682">
        <v>22.827999999999999</v>
      </c>
      <c r="D42" s="1682">
        <v>71.233999999999995</v>
      </c>
      <c r="E42" s="506">
        <v>3373.18</v>
      </c>
      <c r="F42" s="1682">
        <v>449.17899999999997</v>
      </c>
      <c r="G42" s="506">
        <v>3179.7109999999998</v>
      </c>
      <c r="H42" s="1682">
        <v>303.18900000000002</v>
      </c>
      <c r="I42" s="507">
        <v>24.7</v>
      </c>
      <c r="J42" s="1669">
        <v>95.18</v>
      </c>
      <c r="K42" s="507">
        <v>13.316000000000001</v>
      </c>
      <c r="L42" s="1669">
        <v>94.263999999999996</v>
      </c>
      <c r="N42" s="508"/>
    </row>
    <row r="43" spans="1:14" x14ac:dyDescent="0.2">
      <c r="A43" s="1681" t="s">
        <v>487</v>
      </c>
      <c r="B43" s="506">
        <v>2258.5439999999999</v>
      </c>
      <c r="C43" s="1682">
        <v>25.899000000000001</v>
      </c>
      <c r="D43" s="1682">
        <v>80.899000000000001</v>
      </c>
      <c r="E43" s="506">
        <v>2536.8989999999999</v>
      </c>
      <c r="F43" s="1682">
        <v>356.53100000000001</v>
      </c>
      <c r="G43" s="506">
        <v>2616.6179999999999</v>
      </c>
      <c r="H43" s="1682">
        <v>394.77499999999998</v>
      </c>
      <c r="I43" s="507">
        <v>31.951000000000001</v>
      </c>
      <c r="J43" s="1669">
        <v>96.915000000000006</v>
      </c>
      <c r="K43" s="507">
        <v>14.053000000000001</v>
      </c>
      <c r="L43" s="1669">
        <v>103.142</v>
      </c>
      <c r="N43" s="508"/>
    </row>
    <row r="44" spans="1:14" x14ac:dyDescent="0.2">
      <c r="A44" s="1681" t="s">
        <v>488</v>
      </c>
      <c r="B44" s="506">
        <v>1501.153</v>
      </c>
      <c r="C44" s="1682">
        <v>6.37</v>
      </c>
      <c r="D44" s="1682">
        <v>34.595999999999997</v>
      </c>
      <c r="E44" s="506">
        <v>1804.078</v>
      </c>
      <c r="F44" s="1682">
        <v>507.54599999999999</v>
      </c>
      <c r="G44" s="506">
        <v>704.17899999999997</v>
      </c>
      <c r="H44" s="1682">
        <v>183.84800000000001</v>
      </c>
      <c r="I44" s="507">
        <v>41.817999999999998</v>
      </c>
      <c r="J44" s="1669">
        <v>86.281999999999996</v>
      </c>
      <c r="K44" s="507">
        <v>28.132999999999999</v>
      </c>
      <c r="L44" s="1669">
        <v>39.031999999999996</v>
      </c>
    </row>
    <row r="45" spans="1:14" x14ac:dyDescent="0.2">
      <c r="A45" s="1695" t="s">
        <v>494</v>
      </c>
      <c r="B45" s="515">
        <v>363.82</v>
      </c>
      <c r="C45" s="1696">
        <v>10.006</v>
      </c>
      <c r="D45" s="1696">
        <v>-16.965</v>
      </c>
      <c r="E45" s="515">
        <v>450.60399999999998</v>
      </c>
      <c r="F45" s="1696">
        <v>57.679000000000002</v>
      </c>
      <c r="G45" s="515">
        <v>547.74599999999998</v>
      </c>
      <c r="H45" s="1696">
        <v>4.4329999999999998</v>
      </c>
      <c r="I45" s="516">
        <v>19.268999999999998</v>
      </c>
      <c r="J45" s="1697">
        <v>89.097999999999999</v>
      </c>
      <c r="K45" s="516">
        <v>12.8</v>
      </c>
      <c r="L45" s="1697">
        <v>121.55800000000001</v>
      </c>
      <c r="N45" s="508"/>
    </row>
    <row r="46" spans="1:14" ht="23.1" customHeight="1" x14ac:dyDescent="0.2">
      <c r="A46" s="1720" t="s">
        <v>2063</v>
      </c>
      <c r="B46" s="1720"/>
      <c r="C46" s="1720"/>
      <c r="D46" s="1720"/>
      <c r="E46" s="1720"/>
      <c r="F46" s="1720"/>
      <c r="G46" s="1720"/>
      <c r="H46" s="1720"/>
      <c r="I46" s="1720"/>
      <c r="J46" s="1720"/>
      <c r="K46" s="1720"/>
      <c r="L46" s="1720"/>
      <c r="N46" s="508"/>
    </row>
    <row r="47" spans="1:14" x14ac:dyDescent="0.2">
      <c r="A47" s="437" t="s">
        <v>2058</v>
      </c>
      <c r="B47" s="176"/>
      <c r="C47" s="176"/>
      <c r="D47" s="176"/>
      <c r="E47" s="176"/>
      <c r="F47" s="176"/>
      <c r="G47" s="176"/>
      <c r="H47" s="176"/>
      <c r="I47" s="176"/>
      <c r="J47" s="176"/>
      <c r="K47" s="176"/>
      <c r="L47" s="176"/>
    </row>
    <row r="48" spans="1:14" x14ac:dyDescent="0.2">
      <c r="A48" s="499" t="s">
        <v>489</v>
      </c>
      <c r="B48" s="517"/>
      <c r="C48" s="517"/>
      <c r="D48" s="517"/>
      <c r="E48" s="517"/>
      <c r="F48" s="517"/>
      <c r="G48" s="517"/>
      <c r="H48" s="517"/>
      <c r="I48" s="517"/>
      <c r="J48" s="517"/>
      <c r="K48" s="517"/>
      <c r="L48" s="517"/>
    </row>
    <row r="49" spans="1:12" x14ac:dyDescent="0.2">
      <c r="A49" s="437" t="s">
        <v>424</v>
      </c>
      <c r="B49" s="517"/>
      <c r="C49" s="517"/>
      <c r="D49" s="517"/>
      <c r="E49" s="517"/>
      <c r="F49" s="517"/>
      <c r="G49" s="517"/>
      <c r="H49" s="517"/>
      <c r="I49" s="517"/>
      <c r="J49" s="517"/>
      <c r="K49" s="517"/>
      <c r="L49" s="517"/>
    </row>
    <row r="50" spans="1:12" x14ac:dyDescent="0.2">
      <c r="A50" s="486"/>
    </row>
  </sheetData>
  <mergeCells count="1">
    <mergeCell ref="A46:L46"/>
  </mergeCells>
  <pageMargins left="0.7" right="0.7" top="0.75" bottom="0.75" header="0.3" footer="0.3"/>
  <pageSetup paperSize="9" scale="73"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K53"/>
  <sheetViews>
    <sheetView workbookViewId="0">
      <pane xSplit="1" ySplit="5" topLeftCell="B21" activePane="bottomRight" state="frozen"/>
      <selection activeCell="A32" sqref="A32"/>
      <selection pane="topRight" activeCell="A32" sqref="A32"/>
      <selection pane="bottomLeft" activeCell="A32" sqref="A32"/>
      <selection pane="bottomRight" activeCell="A49" sqref="A49:H49"/>
    </sheetView>
  </sheetViews>
  <sheetFormatPr baseColWidth="10" defaultColWidth="11.42578125" defaultRowHeight="12.75" x14ac:dyDescent="0.2"/>
  <cols>
    <col min="1" max="1" width="53.5703125" style="66" customWidth="1"/>
    <col min="2" max="2" width="10.140625" style="66" customWidth="1"/>
    <col min="3" max="3" width="10.85546875" style="66" customWidth="1"/>
    <col min="4" max="4" width="10.140625" style="66" customWidth="1"/>
    <col min="5" max="5" width="10.7109375" style="66" customWidth="1"/>
    <col min="6" max="6" width="10.140625" style="66" customWidth="1"/>
    <col min="7" max="7" width="10.7109375" style="66" customWidth="1"/>
    <col min="8" max="8" width="10.140625" style="66" customWidth="1"/>
    <col min="9" max="16384" width="11.42578125" style="66"/>
  </cols>
  <sheetData>
    <row r="1" spans="1:10" ht="18" x14ac:dyDescent="0.2">
      <c r="A1" s="1708" t="s">
        <v>220</v>
      </c>
      <c r="B1" s="1708"/>
      <c r="C1" s="1708"/>
      <c r="D1" s="1708"/>
      <c r="E1" s="1708"/>
      <c r="F1" s="1708"/>
      <c r="G1" s="1708"/>
      <c r="H1" s="1708"/>
    </row>
    <row r="2" spans="1:10" x14ac:dyDescent="0.2">
      <c r="A2" s="128"/>
      <c r="B2" s="128"/>
      <c r="C2" s="128"/>
      <c r="D2" s="67"/>
      <c r="E2" s="67"/>
      <c r="F2" s="67"/>
      <c r="G2" s="67"/>
      <c r="H2" s="67"/>
    </row>
    <row r="3" spans="1:10" ht="18.75" x14ac:dyDescent="0.2">
      <c r="A3" s="202" t="s">
        <v>221</v>
      </c>
      <c r="B3" s="128"/>
      <c r="C3" s="128"/>
      <c r="D3" s="67"/>
      <c r="E3" s="67"/>
      <c r="F3" s="67"/>
      <c r="G3" s="67"/>
      <c r="H3" s="67"/>
    </row>
    <row r="4" spans="1:10" x14ac:dyDescent="0.2">
      <c r="A4" s="69" t="s">
        <v>142</v>
      </c>
      <c r="B4" s="67"/>
      <c r="C4" s="67"/>
      <c r="D4" s="67"/>
      <c r="E4" s="67"/>
      <c r="F4" s="67"/>
      <c r="G4" s="1709" t="s">
        <v>143</v>
      </c>
      <c r="H4" s="1709"/>
    </row>
    <row r="5" spans="1:10" ht="41.25" customHeight="1" x14ac:dyDescent="0.2">
      <c r="A5" s="70" t="s">
        <v>144</v>
      </c>
      <c r="B5" s="74">
        <v>2021</v>
      </c>
      <c r="C5" s="73" t="s">
        <v>2002</v>
      </c>
      <c r="D5" s="74">
        <v>2022</v>
      </c>
      <c r="E5" s="73" t="s">
        <v>2007</v>
      </c>
      <c r="F5" s="74">
        <v>2023</v>
      </c>
      <c r="G5" s="1582" t="s">
        <v>2021</v>
      </c>
      <c r="H5" s="74">
        <v>2024</v>
      </c>
    </row>
    <row r="6" spans="1:10" s="79" customFormat="1" x14ac:dyDescent="0.2">
      <c r="A6" s="75" t="s">
        <v>147</v>
      </c>
      <c r="B6" s="76">
        <v>10.318698645</v>
      </c>
      <c r="C6" s="77">
        <v>6.3731056254692442E-2</v>
      </c>
      <c r="D6" s="76">
        <v>10.401421607</v>
      </c>
      <c r="E6" s="77">
        <v>8.4967560242460216E-2</v>
      </c>
      <c r="F6" s="76">
        <v>11.285205024</v>
      </c>
      <c r="G6" s="77">
        <v>8.8769226422518166E-3</v>
      </c>
      <c r="H6" s="76">
        <v>11.385382915999999</v>
      </c>
      <c r="J6" s="77"/>
    </row>
    <row r="7" spans="1:10" s="79" customFormat="1" x14ac:dyDescent="0.2">
      <c r="A7" s="80" t="s">
        <v>35</v>
      </c>
      <c r="B7" s="81">
        <v>5.4531686629999996</v>
      </c>
      <c r="C7" s="82">
        <v>7.6734002216249264E-2</v>
      </c>
      <c r="D7" s="81">
        <v>5.3438780899999996</v>
      </c>
      <c r="E7" s="82">
        <v>6.9998528914794189E-2</v>
      </c>
      <c r="F7" s="81">
        <v>5.7179416950000004</v>
      </c>
      <c r="G7" s="82">
        <v>3.2060781795012705E-2</v>
      </c>
      <c r="H7" s="81">
        <v>5.9012633760000002</v>
      </c>
    </row>
    <row r="8" spans="1:10" s="79" customFormat="1" x14ac:dyDescent="0.2">
      <c r="A8" s="80" t="s">
        <v>37</v>
      </c>
      <c r="B8" s="81">
        <v>2.6469512540000002</v>
      </c>
      <c r="C8" s="82">
        <v>6.1791137803516527E-2</v>
      </c>
      <c r="D8" s="81">
        <v>2.7974789200000001</v>
      </c>
      <c r="E8" s="82">
        <v>5.8580240883459478E-2</v>
      </c>
      <c r="F8" s="81">
        <v>2.9613559089999999</v>
      </c>
      <c r="G8" s="82">
        <v>4.6111901505993647E-2</v>
      </c>
      <c r="H8" s="81">
        <v>3.0979096610000001</v>
      </c>
    </row>
    <row r="9" spans="1:10" s="79" customFormat="1" x14ac:dyDescent="0.2">
      <c r="A9" s="80" t="s">
        <v>148</v>
      </c>
      <c r="B9" s="81">
        <v>0.37218393399999999</v>
      </c>
      <c r="C9" s="82">
        <v>-6.0918196002043845E-2</v>
      </c>
      <c r="D9" s="81">
        <v>0.32710056799999998</v>
      </c>
      <c r="E9" s="82">
        <v>0.10785586284888393</v>
      </c>
      <c r="F9" s="81">
        <v>0.362380282</v>
      </c>
      <c r="G9" s="82">
        <v>0.16209343034839852</v>
      </c>
      <c r="H9" s="81">
        <v>0.42111974499999999</v>
      </c>
    </row>
    <row r="10" spans="1:10" x14ac:dyDescent="0.2">
      <c r="A10" s="80" t="s">
        <v>39</v>
      </c>
      <c r="B10" s="81">
        <v>0.97359020600000001</v>
      </c>
      <c r="C10" s="82">
        <v>2.1232376991181967E-2</v>
      </c>
      <c r="D10" s="81">
        <v>0.990358195</v>
      </c>
      <c r="E10" s="82">
        <v>0.10906908484762923</v>
      </c>
      <c r="F10" s="81">
        <v>1.0983756570000001</v>
      </c>
      <c r="G10" s="82">
        <v>-4.8500445781456403E-2</v>
      </c>
      <c r="H10" s="81">
        <v>1.0451039479999999</v>
      </c>
    </row>
    <row r="11" spans="1:10" s="79" customFormat="1" x14ac:dyDescent="0.2">
      <c r="A11" s="80" t="s">
        <v>149</v>
      </c>
      <c r="B11" s="81">
        <v>0.87280458800000005</v>
      </c>
      <c r="C11" s="82">
        <v>9.2828476926613668E-2</v>
      </c>
      <c r="D11" s="81">
        <v>0.942605833</v>
      </c>
      <c r="E11" s="82">
        <v>0.2148784146129934</v>
      </c>
      <c r="F11" s="81">
        <v>1.14515148</v>
      </c>
      <c r="G11" s="82">
        <v>-0.19662489891730306</v>
      </c>
      <c r="H11" s="81">
        <v>0.91998618600000004</v>
      </c>
    </row>
    <row r="12" spans="1:10" x14ac:dyDescent="0.2">
      <c r="A12" s="83" t="s">
        <v>150</v>
      </c>
      <c r="B12" s="84">
        <v>13.594334808999999</v>
      </c>
      <c r="C12" s="85">
        <v>5.0629179476580743E-2</v>
      </c>
      <c r="D12" s="84">
        <v>13.474830624000001</v>
      </c>
      <c r="E12" s="85">
        <v>7.7183642527394181E-2</v>
      </c>
      <c r="F12" s="84">
        <v>14.514867133999999</v>
      </c>
      <c r="G12" s="85">
        <v>2.0356556713349239E-2</v>
      </c>
      <c r="H12" s="84">
        <v>14.81033985</v>
      </c>
    </row>
    <row r="13" spans="1:10" x14ac:dyDescent="0.2">
      <c r="A13" s="80" t="s">
        <v>60</v>
      </c>
      <c r="B13" s="81">
        <v>2.152283062</v>
      </c>
      <c r="C13" s="82">
        <v>6.4724404337019426E-2</v>
      </c>
      <c r="D13" s="81">
        <v>1.885241494</v>
      </c>
      <c r="E13" s="82">
        <v>0.15882831613507875</v>
      </c>
      <c r="F13" s="81">
        <v>2.1846712259999999</v>
      </c>
      <c r="G13" s="82">
        <v>2.2594415769543463E-3</v>
      </c>
      <c r="H13" s="81">
        <v>2.1896073629999999</v>
      </c>
    </row>
    <row r="14" spans="1:10" x14ac:dyDescent="0.2">
      <c r="A14" s="86" t="s">
        <v>151</v>
      </c>
      <c r="B14" s="81">
        <v>0.18590514599999999</v>
      </c>
      <c r="C14" s="82">
        <v>1.3564121638483861E-2</v>
      </c>
      <c r="D14" s="81">
        <v>0.18842678500000001</v>
      </c>
      <c r="E14" s="82">
        <v>2.181142134330849E-2</v>
      </c>
      <c r="F14" s="81">
        <v>0.19253664100000001</v>
      </c>
      <c r="G14" s="82">
        <v>0.29143234611639457</v>
      </c>
      <c r="H14" s="81">
        <v>0.24864804600000001</v>
      </c>
    </row>
    <row r="15" spans="1:10" s="79" customFormat="1" x14ac:dyDescent="0.2">
      <c r="A15" s="86" t="s">
        <v>152</v>
      </c>
      <c r="B15" s="81">
        <v>1.9663779159999999</v>
      </c>
      <c r="C15" s="82">
        <v>7.0731251282768026E-2</v>
      </c>
      <c r="D15" s="81">
        <v>1.6968147090000001</v>
      </c>
      <c r="E15" s="82">
        <v>0.17404367986298497</v>
      </c>
      <c r="F15" s="81">
        <v>1.9921345850000001</v>
      </c>
      <c r="G15" s="82">
        <v>-2.5688660487765191E-2</v>
      </c>
      <c r="H15" s="81">
        <v>1.940959316</v>
      </c>
    </row>
    <row r="16" spans="1:10" x14ac:dyDescent="0.2">
      <c r="A16" s="80" t="s">
        <v>153</v>
      </c>
      <c r="B16" s="81">
        <v>4.8017786E-2</v>
      </c>
      <c r="C16" s="82">
        <v>-0.17750489740415976</v>
      </c>
      <c r="D16" s="81">
        <v>3.9484691000000002E-2</v>
      </c>
      <c r="E16" s="82">
        <v>0.22055537929877689</v>
      </c>
      <c r="F16" s="81">
        <v>4.8193251999999999E-2</v>
      </c>
      <c r="G16" s="82">
        <v>0.22481163960464845</v>
      </c>
      <c r="H16" s="81">
        <v>5.9027655999999998E-2</v>
      </c>
    </row>
    <row r="17" spans="1:8" x14ac:dyDescent="0.2">
      <c r="A17" s="86" t="s">
        <v>154</v>
      </c>
      <c r="B17" s="81">
        <v>1.8855209000000001E-2</v>
      </c>
      <c r="C17" s="82">
        <v>-0.67953428678515304</v>
      </c>
      <c r="D17" s="81">
        <v>6.0424479999999997E-3</v>
      </c>
      <c r="E17" s="82">
        <v>7.8848671928992919E-2</v>
      </c>
      <c r="F17" s="81">
        <v>6.5188870000000001E-3</v>
      </c>
      <c r="G17" s="82">
        <v>1.6130222843255297</v>
      </c>
      <c r="H17" s="81">
        <v>1.7033996999999999E-2</v>
      </c>
    </row>
    <row r="18" spans="1:8" x14ac:dyDescent="0.2">
      <c r="A18" s="86" t="s">
        <v>155</v>
      </c>
      <c r="B18" s="81">
        <v>2.2275376999999999E-2</v>
      </c>
      <c r="C18" s="82">
        <v>0.19123784077818295</v>
      </c>
      <c r="D18" s="81">
        <v>2.6525344999999999E-2</v>
      </c>
      <c r="E18" s="82">
        <v>0.22545972540602199</v>
      </c>
      <c r="F18" s="81">
        <v>3.2505741999999997E-2</v>
      </c>
      <c r="G18" s="82">
        <v>1.1095885766890135E-2</v>
      </c>
      <c r="H18" s="81">
        <v>3.2866421999999999E-2</v>
      </c>
    </row>
    <row r="19" spans="1:8" x14ac:dyDescent="0.2">
      <c r="A19" s="86" t="s">
        <v>156</v>
      </c>
      <c r="B19" s="81">
        <v>6.8871990000000001E-3</v>
      </c>
      <c r="C19" s="82">
        <v>4.2793884712784003E-3</v>
      </c>
      <c r="D19" s="81">
        <v>6.9168980000000003E-3</v>
      </c>
      <c r="E19" s="82">
        <v>0.325539859052425</v>
      </c>
      <c r="F19" s="81">
        <v>9.1686240000000002E-3</v>
      </c>
      <c r="G19" s="82">
        <v>-4.5139815963660679E-3</v>
      </c>
      <c r="H19" s="81">
        <v>9.1272369999999999E-3</v>
      </c>
    </row>
    <row r="20" spans="1:8" x14ac:dyDescent="0.2">
      <c r="A20" s="80" t="s">
        <v>157</v>
      </c>
      <c r="B20" s="81">
        <v>5.4097346369999997</v>
      </c>
      <c r="C20" s="82">
        <v>4.5457262333481685E-2</v>
      </c>
      <c r="D20" s="81">
        <v>5.4673601559999998</v>
      </c>
      <c r="E20" s="82">
        <v>5.1757421118390212E-2</v>
      </c>
      <c r="F20" s="81">
        <v>5.7503366180000004</v>
      </c>
      <c r="G20" s="82">
        <v>2.312484482799726E-2</v>
      </c>
      <c r="H20" s="81">
        <v>5.8833122600000003</v>
      </c>
    </row>
    <row r="21" spans="1:8" x14ac:dyDescent="0.2">
      <c r="A21" s="80" t="s">
        <v>94</v>
      </c>
      <c r="B21" s="81">
        <v>4.8308746060000001</v>
      </c>
      <c r="C21" s="82">
        <v>5.8021464148384716E-2</v>
      </c>
      <c r="D21" s="81">
        <v>4.8995140089999998</v>
      </c>
      <c r="E21" s="82">
        <v>4.9152384615622768E-2</v>
      </c>
      <c r="F21" s="81">
        <v>5.1403368059999996</v>
      </c>
      <c r="G21" s="82">
        <v>4.9432870761192627E-2</v>
      </c>
      <c r="H21" s="81">
        <v>5.3944384110000003</v>
      </c>
    </row>
    <row r="22" spans="1:8" x14ac:dyDescent="0.2">
      <c r="A22" s="91" t="s">
        <v>158</v>
      </c>
      <c r="B22" s="92">
        <v>1.1534247179999999</v>
      </c>
      <c r="C22" s="93">
        <v>3.215715925821927E-2</v>
      </c>
      <c r="D22" s="92">
        <v>1.183230274</v>
      </c>
      <c r="E22" s="93">
        <v>0.17587359161839711</v>
      </c>
      <c r="F22" s="92">
        <v>1.3913292319999999</v>
      </c>
      <c r="G22" s="93">
        <v>-7.7174451977589209E-2</v>
      </c>
      <c r="H22" s="92">
        <v>1.283954161</v>
      </c>
    </row>
    <row r="23" spans="1:8" s="79" customFormat="1" x14ac:dyDescent="0.2">
      <c r="A23" s="94" t="s">
        <v>159</v>
      </c>
      <c r="B23" s="76">
        <v>3.2756361639999998</v>
      </c>
      <c r="C23" s="77">
        <v>8.4782424487843677E-3</v>
      </c>
      <c r="D23" s="76">
        <v>3.0734090169999999</v>
      </c>
      <c r="E23" s="77">
        <v>5.0840318400744877E-2</v>
      </c>
      <c r="F23" s="76">
        <v>3.22966211</v>
      </c>
      <c r="G23" s="77">
        <v>6.0469119167391838E-2</v>
      </c>
      <c r="H23" s="76">
        <v>3.4249569329999998</v>
      </c>
    </row>
    <row r="24" spans="1:8" s="79" customFormat="1" x14ac:dyDescent="0.2">
      <c r="A24" s="95" t="s">
        <v>160</v>
      </c>
      <c r="B24" s="84">
        <v>1.9843626560000001</v>
      </c>
      <c r="C24" s="85">
        <v>-1.8039634513613456E-2</v>
      </c>
      <c r="D24" s="84">
        <v>1.776575225</v>
      </c>
      <c r="E24" s="85">
        <v>9.767636943152791E-2</v>
      </c>
      <c r="F24" s="84">
        <v>1.950104643</v>
      </c>
      <c r="G24" s="85">
        <v>8.0165820106711028E-2</v>
      </c>
      <c r="H24" s="84">
        <v>2.106436381</v>
      </c>
    </row>
    <row r="25" spans="1:8" x14ac:dyDescent="0.2">
      <c r="A25" s="206" t="s">
        <v>161</v>
      </c>
      <c r="B25" s="76">
        <v>5.9300351850000004</v>
      </c>
      <c r="C25" s="77">
        <v>0.10271009368046591</v>
      </c>
      <c r="D25" s="76">
        <v>6.2091389259999996</v>
      </c>
      <c r="E25" s="77">
        <v>8.9022497094631836E-2</v>
      </c>
      <c r="F25" s="76">
        <v>6.7618919780000004</v>
      </c>
      <c r="G25" s="77">
        <v>3.256393117731049E-2</v>
      </c>
      <c r="H25" s="76">
        <v>6.9820857629999997</v>
      </c>
    </row>
    <row r="26" spans="1:8" s="79" customFormat="1" x14ac:dyDescent="0.2">
      <c r="A26" s="97" t="s">
        <v>109</v>
      </c>
      <c r="B26" s="81">
        <v>5.1456012119999999</v>
      </c>
      <c r="C26" s="82">
        <v>9.0130550914573337E-2</v>
      </c>
      <c r="D26" s="81">
        <v>5.2831711669999999</v>
      </c>
      <c r="E26" s="82">
        <v>0.11655346638137809</v>
      </c>
      <c r="F26" s="81">
        <v>5.8989430799999996</v>
      </c>
      <c r="G26" s="82">
        <v>9.5608123752228824E-3</v>
      </c>
      <c r="H26" s="81">
        <v>5.9553417680000003</v>
      </c>
    </row>
    <row r="27" spans="1:8" x14ac:dyDescent="0.2">
      <c r="A27" s="97" t="s">
        <v>162</v>
      </c>
      <c r="B27" s="81">
        <v>0.28162585400000001</v>
      </c>
      <c r="C27" s="82">
        <v>7.0739315006213888E-2</v>
      </c>
      <c r="D27" s="81">
        <v>0.30154787399999999</v>
      </c>
      <c r="E27" s="82">
        <v>4.7855688082218073E-2</v>
      </c>
      <c r="F27" s="81">
        <v>0.315978655</v>
      </c>
      <c r="G27" s="82">
        <v>-3.1536028913092262E-2</v>
      </c>
      <c r="H27" s="81">
        <v>0.30601394300000001</v>
      </c>
    </row>
    <row r="28" spans="1:8" x14ac:dyDescent="0.2">
      <c r="A28" s="97" t="s">
        <v>163</v>
      </c>
      <c r="B28" s="81">
        <v>0.502808119</v>
      </c>
      <c r="C28" s="82">
        <v>0.24186302218772049</v>
      </c>
      <c r="D28" s="81">
        <v>0.62441988400000004</v>
      </c>
      <c r="E28" s="82">
        <v>-0.12403455428719179</v>
      </c>
      <c r="F28" s="81">
        <v>0.546970242</v>
      </c>
      <c r="G28" s="82">
        <v>0.31767689840793945</v>
      </c>
      <c r="H28" s="81">
        <v>0.72073005199999995</v>
      </c>
    </row>
    <row r="29" spans="1:8" s="79" customFormat="1" x14ac:dyDescent="0.2">
      <c r="A29" s="95" t="s">
        <v>164</v>
      </c>
      <c r="B29" s="84">
        <v>2.8202898319999998</v>
      </c>
      <c r="C29" s="85">
        <v>4.3513515450228635E-2</v>
      </c>
      <c r="D29" s="84">
        <v>2.9281779480000001</v>
      </c>
      <c r="E29" s="85">
        <v>3.8167237095796835E-2</v>
      </c>
      <c r="F29" s="84">
        <v>3.03993841</v>
      </c>
      <c r="G29" s="85">
        <v>6.7387798491614914E-2</v>
      </c>
      <c r="H29" s="84">
        <v>3.2447931670000001</v>
      </c>
    </row>
    <row r="30" spans="1:8" x14ac:dyDescent="0.2">
      <c r="A30" s="97" t="s">
        <v>124</v>
      </c>
      <c r="B30" s="81">
        <v>0.25611566200000002</v>
      </c>
      <c r="C30" s="82">
        <v>-0.1195444194254095</v>
      </c>
      <c r="D30" s="81">
        <v>0.225640805</v>
      </c>
      <c r="E30" s="82">
        <v>9.9566015996087165E-2</v>
      </c>
      <c r="F30" s="81">
        <v>0.24810696099999999</v>
      </c>
      <c r="G30" s="82">
        <v>0.1027651739283526</v>
      </c>
      <c r="H30" s="81">
        <v>0.273603716</v>
      </c>
    </row>
    <row r="31" spans="1:8" x14ac:dyDescent="0.2">
      <c r="A31" s="97" t="s">
        <v>165</v>
      </c>
      <c r="B31" s="81">
        <v>1.9812788429999999</v>
      </c>
      <c r="C31" s="82">
        <v>7.685750887465348E-2</v>
      </c>
      <c r="D31" s="81">
        <v>2.1175087960000001</v>
      </c>
      <c r="E31" s="82">
        <v>7.3889997668750151E-3</v>
      </c>
      <c r="F31" s="81">
        <v>2.1331550680000002</v>
      </c>
      <c r="G31" s="82">
        <v>6.8648828299809228E-2</v>
      </c>
      <c r="H31" s="81">
        <v>2.2795936640000001</v>
      </c>
    </row>
    <row r="32" spans="1:8" x14ac:dyDescent="0.2">
      <c r="A32" s="98" t="s">
        <v>166</v>
      </c>
      <c r="B32" s="92">
        <v>0.58289532700000002</v>
      </c>
      <c r="C32" s="82">
        <v>2.5099965540735791E-3</v>
      </c>
      <c r="D32" s="92">
        <v>0.58502834699999995</v>
      </c>
      <c r="E32" s="82">
        <v>0.12588797342498692</v>
      </c>
      <c r="F32" s="92">
        <v>0.65867637999999995</v>
      </c>
      <c r="G32" s="82">
        <v>4.9978119755865524E-2</v>
      </c>
      <c r="H32" s="92">
        <v>0.69159578700000002</v>
      </c>
    </row>
    <row r="33" spans="1:11" s="79" customFormat="1" x14ac:dyDescent="0.2">
      <c r="A33" s="96" t="s">
        <v>167</v>
      </c>
      <c r="B33" s="76">
        <v>16.248733829999999</v>
      </c>
      <c r="C33" s="77">
        <v>7.7974246505281286E-2</v>
      </c>
      <c r="D33" s="76">
        <v>16.610560533000001</v>
      </c>
      <c r="E33" s="77">
        <v>8.6483322772043181E-2</v>
      </c>
      <c r="F33" s="76">
        <v>18.047097001000001</v>
      </c>
      <c r="G33" s="77">
        <v>1.7751978502816623E-2</v>
      </c>
      <c r="H33" s="76">
        <v>18.367468679000002</v>
      </c>
    </row>
    <row r="34" spans="1:11" x14ac:dyDescent="0.2">
      <c r="A34" s="95" t="s">
        <v>168</v>
      </c>
      <c r="B34" s="84">
        <v>16.414624641</v>
      </c>
      <c r="C34" s="85">
        <v>4.9352941756538371E-2</v>
      </c>
      <c r="D34" s="84">
        <v>16.403008572000001</v>
      </c>
      <c r="E34" s="85">
        <v>7.0218641046504215E-2</v>
      </c>
      <c r="F34" s="84">
        <v>17.554805543000001</v>
      </c>
      <c r="G34" s="85">
        <v>2.850088386194094E-2</v>
      </c>
      <c r="H34" s="84">
        <v>18.055133016999999</v>
      </c>
    </row>
    <row r="35" spans="1:11" s="79" customFormat="1" ht="15" customHeight="1" x14ac:dyDescent="0.2">
      <c r="A35" s="99" t="s">
        <v>169</v>
      </c>
      <c r="B35" s="100">
        <v>0.165890811</v>
      </c>
      <c r="C35" s="101"/>
      <c r="D35" s="100">
        <v>-0.20755196100000001</v>
      </c>
      <c r="E35" s="101"/>
      <c r="F35" s="100">
        <v>-0.49229145800000002</v>
      </c>
      <c r="G35" s="101"/>
      <c r="H35" s="100">
        <v>-0.31233566200000001</v>
      </c>
    </row>
    <row r="36" spans="1:11" s="79" customFormat="1" ht="15" customHeight="1" x14ac:dyDescent="0.2">
      <c r="A36" s="102" t="s">
        <v>170</v>
      </c>
      <c r="B36" s="103">
        <v>1.291273508</v>
      </c>
      <c r="C36" s="104">
        <v>4.7331467033060459E-2</v>
      </c>
      <c r="D36" s="103">
        <v>1.296833793</v>
      </c>
      <c r="E36" s="104">
        <v>-1.332192767743523E-2</v>
      </c>
      <c r="F36" s="103">
        <v>1.2795574670000001</v>
      </c>
      <c r="G36" s="104">
        <v>3.0450438534309399E-2</v>
      </c>
      <c r="H36" s="103">
        <v>1.3185205529999999</v>
      </c>
    </row>
    <row r="37" spans="1:11" ht="15" customHeight="1" x14ac:dyDescent="0.2">
      <c r="A37" s="97" t="s">
        <v>171</v>
      </c>
      <c r="B37" s="81">
        <v>1.6506357169999999</v>
      </c>
      <c r="C37" s="82">
        <v>8.3277637917736014E-2</v>
      </c>
      <c r="D37" s="81">
        <v>1.7589909960000001</v>
      </c>
      <c r="E37" s="82">
        <v>4.4757619100399326E-2</v>
      </c>
      <c r="F37" s="81">
        <v>1.8377192449999999</v>
      </c>
      <c r="G37" s="82">
        <v>0.17354385925255955</v>
      </c>
      <c r="H37" s="81">
        <v>2.1566441350000001</v>
      </c>
    </row>
    <row r="38" spans="1:11" ht="15" customHeight="1" x14ac:dyDescent="0.2">
      <c r="A38" s="97" t="s">
        <v>172</v>
      </c>
      <c r="B38" s="105">
        <v>0.35936220899999999</v>
      </c>
      <c r="C38" s="82"/>
      <c r="D38" s="105">
        <v>0.46215720300000002</v>
      </c>
      <c r="E38" s="82"/>
      <c r="F38" s="105">
        <v>0.55816177899999997</v>
      </c>
      <c r="G38" s="82"/>
      <c r="H38" s="105">
        <v>0.83812358200000003</v>
      </c>
    </row>
    <row r="39" spans="1:11" ht="15" customHeight="1" x14ac:dyDescent="0.2">
      <c r="A39" s="96" t="s">
        <v>173</v>
      </c>
      <c r="B39" s="76">
        <v>17.540007337999999</v>
      </c>
      <c r="C39" s="77">
        <v>7.5704000078717471E-2</v>
      </c>
      <c r="D39" s="76">
        <v>17.907394324999999</v>
      </c>
      <c r="E39" s="77">
        <v>7.9255536413726624E-2</v>
      </c>
      <c r="F39" s="76">
        <v>19.326654468000001</v>
      </c>
      <c r="G39" s="77">
        <v>1.8592703905115471E-2</v>
      </c>
      <c r="H39" s="76">
        <v>19.685989232000001</v>
      </c>
    </row>
    <row r="40" spans="1:11" ht="15" customHeight="1" x14ac:dyDescent="0.2">
      <c r="A40" s="95" t="s">
        <v>174</v>
      </c>
      <c r="B40" s="84">
        <v>18.065260358</v>
      </c>
      <c r="C40" s="85">
        <v>5.2546713670743372E-2</v>
      </c>
      <c r="D40" s="84">
        <v>18.161999567999999</v>
      </c>
      <c r="E40" s="85">
        <v>6.7752739250588334E-2</v>
      </c>
      <c r="F40" s="84">
        <v>19.392524788999999</v>
      </c>
      <c r="G40" s="85">
        <v>4.2245781398444038E-2</v>
      </c>
      <c r="H40" s="84">
        <v>20.211777152</v>
      </c>
    </row>
    <row r="41" spans="1:11" ht="15" customHeight="1" x14ac:dyDescent="0.2">
      <c r="A41" s="126" t="s">
        <v>175</v>
      </c>
      <c r="B41" s="107">
        <v>0.52525301999999996</v>
      </c>
      <c r="C41" s="108"/>
      <c r="D41" s="107">
        <v>0.25460524200000001</v>
      </c>
      <c r="E41" s="108"/>
      <c r="F41" s="107">
        <v>6.5870320999999996E-2</v>
      </c>
      <c r="G41" s="108"/>
      <c r="H41" s="107">
        <v>0.52578791999999996</v>
      </c>
    </row>
    <row r="42" spans="1:11" ht="20.25" customHeight="1" x14ac:dyDescent="0.2">
      <c r="A42" s="109" t="s">
        <v>594</v>
      </c>
      <c r="B42" s="110">
        <v>13.906818481</v>
      </c>
      <c r="C42" s="111">
        <v>2.5081858666029078E-2</v>
      </c>
      <c r="D42" s="110">
        <v>13.451548953</v>
      </c>
      <c r="E42" s="111">
        <v>3.7853242907497364E-2</v>
      </c>
      <c r="F42" s="110">
        <v>13.960733703000001</v>
      </c>
      <c r="G42" s="111">
        <v>5.5881755543575329E-2</v>
      </c>
      <c r="H42" s="110">
        <v>14.740884011</v>
      </c>
    </row>
    <row r="43" spans="1:11" ht="15" customHeight="1" x14ac:dyDescent="0.2">
      <c r="A43" s="94" t="s">
        <v>176</v>
      </c>
      <c r="B43" s="147"/>
      <c r="C43" s="146"/>
      <c r="D43" s="147"/>
      <c r="E43" s="146"/>
      <c r="F43" s="147"/>
      <c r="G43" s="146"/>
      <c r="H43" s="147"/>
    </row>
    <row r="44" spans="1:11" ht="15" customHeight="1" x14ac:dyDescent="0.2">
      <c r="A44" s="97" t="s">
        <v>177</v>
      </c>
      <c r="B44" s="150">
        <v>0.24095597247107642</v>
      </c>
      <c r="C44" s="149">
        <v>-0.95134247196785315</v>
      </c>
      <c r="D44" s="150">
        <v>0.22808516876835216</v>
      </c>
      <c r="E44" s="149">
        <v>-0.55779918039308984</v>
      </c>
      <c r="F44" s="150">
        <v>0.22250717696442127</v>
      </c>
      <c r="G44" s="149">
        <v>0.87472687598610099</v>
      </c>
      <c r="H44" s="150">
        <v>0.23125444572428228</v>
      </c>
    </row>
    <row r="45" spans="1:11" ht="15" customHeight="1" x14ac:dyDescent="0.2">
      <c r="A45" s="97" t="s">
        <v>178</v>
      </c>
      <c r="B45" s="150">
        <v>0.14596982374498174</v>
      </c>
      <c r="C45" s="149">
        <v>-0.92115022823580639</v>
      </c>
      <c r="D45" s="150">
        <v>0.13184397448645807</v>
      </c>
      <c r="E45" s="149">
        <v>0.25082469287848186</v>
      </c>
      <c r="F45" s="150">
        <v>0.13435222141524289</v>
      </c>
      <c r="G45" s="149">
        <v>0.78751955335991108</v>
      </c>
      <c r="H45" s="150">
        <v>0.142227416948842</v>
      </c>
    </row>
    <row r="46" spans="1:11" ht="15" customHeight="1" x14ac:dyDescent="0.2">
      <c r="A46" s="97" t="s">
        <v>179</v>
      </c>
      <c r="B46" s="150">
        <v>1.0229863157256598</v>
      </c>
      <c r="C46" s="149">
        <v>-2.4902847946265294</v>
      </c>
      <c r="D46" s="150">
        <v>0.99827221049008708</v>
      </c>
      <c r="E46" s="149">
        <v>-3.6449165599926392</v>
      </c>
      <c r="F46" s="150">
        <v>0.96182304489016068</v>
      </c>
      <c r="G46" s="149">
        <v>3.3487269410290676</v>
      </c>
      <c r="H46" s="150">
        <v>0.99531031430045136</v>
      </c>
      <c r="I46" s="166"/>
      <c r="J46" s="166"/>
      <c r="K46" s="166"/>
    </row>
    <row r="47" spans="1:11" ht="15" customHeight="1" x14ac:dyDescent="0.2">
      <c r="A47" s="115" t="s">
        <v>180</v>
      </c>
      <c r="B47" s="152">
        <v>4.2455320996388899</v>
      </c>
      <c r="C47" s="151">
        <v>7.1106639807918093E-2</v>
      </c>
      <c r="D47" s="152">
        <v>4.3767519645433515</v>
      </c>
      <c r="E47" s="151">
        <v>-5.4091194621509686E-2</v>
      </c>
      <c r="F47" s="152">
        <v>4.3226607699218418</v>
      </c>
      <c r="G47" s="151">
        <v>-1.8698910147998404E-2</v>
      </c>
      <c r="H47" s="152">
        <v>4.3039618597738434</v>
      </c>
      <c r="I47" s="166"/>
      <c r="J47" s="166"/>
      <c r="K47" s="166"/>
    </row>
    <row r="48" spans="1:11" ht="24" customHeight="1" x14ac:dyDescent="0.2">
      <c r="A48" s="1707" t="s">
        <v>222</v>
      </c>
      <c r="B48" s="1707"/>
      <c r="C48" s="1707"/>
      <c r="D48" s="1707"/>
      <c r="E48" s="1707"/>
      <c r="F48" s="1707"/>
      <c r="G48" s="1707"/>
      <c r="H48" s="1707"/>
      <c r="I48" s="166"/>
      <c r="J48" s="166"/>
      <c r="K48" s="166"/>
    </row>
    <row r="49" spans="1:11" ht="23.45" customHeight="1" x14ac:dyDescent="0.2">
      <c r="A49" s="1705" t="s">
        <v>2003</v>
      </c>
      <c r="B49" s="1705"/>
      <c r="C49" s="1705"/>
      <c r="D49" s="1705"/>
      <c r="E49" s="1705"/>
      <c r="F49" s="1705"/>
      <c r="G49" s="1705"/>
      <c r="H49" s="1705"/>
      <c r="I49" s="166"/>
      <c r="J49" s="166"/>
      <c r="K49" s="166"/>
    </row>
    <row r="50" spans="1:11" ht="22.5" customHeight="1" x14ac:dyDescent="0.2">
      <c r="A50" s="1713" t="s">
        <v>591</v>
      </c>
      <c r="B50" s="1713"/>
      <c r="C50" s="1713"/>
      <c r="D50" s="1713"/>
      <c r="E50" s="1713"/>
      <c r="F50" s="1713"/>
      <c r="G50" s="1713"/>
      <c r="H50" s="1713"/>
      <c r="I50" s="166"/>
      <c r="J50" s="166"/>
      <c r="K50" s="166"/>
    </row>
    <row r="51" spans="1:11" ht="12" customHeight="1" x14ac:dyDescent="0.2">
      <c r="A51" s="1721" t="s">
        <v>2064</v>
      </c>
      <c r="B51" s="1721"/>
      <c r="C51" s="1721"/>
      <c r="D51" s="1721"/>
      <c r="E51" s="1721"/>
      <c r="F51" s="1721"/>
      <c r="G51" s="1721"/>
      <c r="H51" s="1721"/>
      <c r="I51" s="166"/>
      <c r="J51" s="166"/>
      <c r="K51" s="166"/>
    </row>
    <row r="52" spans="1:11" ht="12.75" customHeight="1" x14ac:dyDescent="0.2">
      <c r="I52" s="209"/>
      <c r="J52" s="209"/>
      <c r="K52" s="210"/>
    </row>
    <row r="53" spans="1:11" ht="13.5" customHeight="1" x14ac:dyDescent="0.2">
      <c r="C53" s="166"/>
      <c r="D53" s="166"/>
      <c r="E53" s="166"/>
      <c r="F53" s="166"/>
      <c r="G53" s="166"/>
      <c r="H53" s="166"/>
      <c r="I53" s="166"/>
      <c r="J53" s="166"/>
      <c r="K53" s="166"/>
    </row>
  </sheetData>
  <mergeCells count="6">
    <mergeCell ref="A51:H51"/>
    <mergeCell ref="A1:H1"/>
    <mergeCell ref="G4:H4"/>
    <mergeCell ref="A48:H48"/>
    <mergeCell ref="A50:H50"/>
    <mergeCell ref="A49:H49"/>
  </mergeCells>
  <pageMargins left="0.7" right="0.7" top="0.75" bottom="0.75" header="0.3" footer="0.3"/>
  <pageSetup paperSize="9" scale="6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Z97"/>
  <sheetViews>
    <sheetView workbookViewId="0">
      <pane xSplit="1" ySplit="3" topLeftCell="B4" activePane="bottomRight" state="frozen"/>
      <selection activeCell="A32" sqref="A32"/>
      <selection pane="topRight" activeCell="A32" sqref="A32"/>
      <selection pane="bottomLeft" activeCell="A32" sqref="A32"/>
      <selection pane="bottomRight" activeCell="Y10" sqref="Y10"/>
    </sheetView>
  </sheetViews>
  <sheetFormatPr baseColWidth="10" defaultRowHeight="15" x14ac:dyDescent="0.25"/>
  <cols>
    <col min="1" max="1" width="53.5703125" customWidth="1"/>
    <col min="2" max="8" width="9.140625" customWidth="1"/>
    <col min="9" max="10" width="8.5703125" customWidth="1"/>
    <col min="11" max="13" width="11.28515625" customWidth="1"/>
    <col min="14" max="14" width="10.140625" customWidth="1"/>
    <col min="15" max="19" width="7.7109375" customWidth="1"/>
    <col min="20" max="21" width="8.42578125" customWidth="1"/>
  </cols>
  <sheetData>
    <row r="1" spans="1:26" ht="18.75" x14ac:dyDescent="0.25">
      <c r="A1" s="202" t="s">
        <v>532</v>
      </c>
      <c r="P1" s="532" t="s">
        <v>496</v>
      </c>
    </row>
    <row r="2" spans="1:26" ht="15.75" x14ac:dyDescent="0.25">
      <c r="A2" s="213"/>
      <c r="B2" s="532" t="s">
        <v>495</v>
      </c>
      <c r="O2" s="532"/>
    </row>
    <row r="3" spans="1:26" ht="52.5" customHeight="1" x14ac:dyDescent="0.25">
      <c r="A3" s="214" t="s">
        <v>144</v>
      </c>
      <c r="B3" s="533" t="s">
        <v>497</v>
      </c>
      <c r="C3" s="533" t="s">
        <v>498</v>
      </c>
      <c r="D3" s="533" t="s">
        <v>499</v>
      </c>
      <c r="E3" s="533" t="s">
        <v>510</v>
      </c>
      <c r="F3" s="533" t="s">
        <v>500</v>
      </c>
      <c r="G3" s="533" t="s">
        <v>501</v>
      </c>
      <c r="H3" s="533" t="s">
        <v>186</v>
      </c>
      <c r="I3" s="533" t="s">
        <v>145</v>
      </c>
      <c r="J3" s="533" t="s">
        <v>146</v>
      </c>
      <c r="K3" s="1645" t="s">
        <v>2065</v>
      </c>
      <c r="L3" s="533" t="s">
        <v>2007</v>
      </c>
      <c r="M3" s="533" t="s">
        <v>2021</v>
      </c>
      <c r="N3" s="566"/>
      <c r="P3" s="534">
        <v>2014</v>
      </c>
      <c r="Q3" s="534">
        <v>2015</v>
      </c>
      <c r="R3" s="534">
        <v>2016</v>
      </c>
      <c r="S3" s="534">
        <v>2017</v>
      </c>
      <c r="T3" s="534">
        <v>2018</v>
      </c>
      <c r="U3" s="534">
        <v>2019</v>
      </c>
      <c r="V3" s="534">
        <v>2020</v>
      </c>
      <c r="W3" s="534">
        <v>2021</v>
      </c>
      <c r="X3" s="534">
        <v>2022</v>
      </c>
      <c r="Y3" s="534">
        <v>2023</v>
      </c>
      <c r="Z3" s="534">
        <v>2024</v>
      </c>
    </row>
    <row r="4" spans="1:26" s="256" customFormat="1" x14ac:dyDescent="0.25">
      <c r="A4" s="215" t="s">
        <v>147</v>
      </c>
      <c r="B4" s="535">
        <v>1.3641523095922592E-2</v>
      </c>
      <c r="C4" s="535">
        <v>2.641390181993053E-3</v>
      </c>
      <c r="D4" s="535">
        <v>1.1545605688614735E-2</v>
      </c>
      <c r="E4" s="535">
        <v>-1.9003237320163846E-2</v>
      </c>
      <c r="F4" s="535">
        <v>-2.7407115662267501E-2</v>
      </c>
      <c r="G4" s="535">
        <v>9.8036636641671837E-3</v>
      </c>
      <c r="H4" s="535">
        <v>2.6641495483296529E-2</v>
      </c>
      <c r="I4" s="535">
        <v>-3.6394150171447426E-2</v>
      </c>
      <c r="J4" s="535">
        <v>6.3638287401145188E-2</v>
      </c>
      <c r="K4" s="538">
        <v>6.368533374512575E-2</v>
      </c>
      <c r="L4" s="537">
        <v>8.4967560242460216E-2</v>
      </c>
      <c r="M4" s="537">
        <v>8.8769226422518166E-3</v>
      </c>
      <c r="N4" s="535"/>
      <c r="P4" s="441">
        <v>100</v>
      </c>
      <c r="Q4" s="441">
        <v>101.15456056874672</v>
      </c>
      <c r="R4" s="441">
        <v>99.232296438492583</v>
      </c>
      <c r="S4" s="441">
        <v>96.512625412570401</v>
      </c>
      <c r="T4" s="441">
        <v>97.458802731460992</v>
      </c>
      <c r="U4" s="441">
        <v>100.0552509842387</v>
      </c>
      <c r="V4" s="441">
        <v>96.413825154476456</v>
      </c>
      <c r="W4" s="441">
        <v>102.54943587903902</v>
      </c>
      <c r="X4" s="441">
        <v>109.08033092837</v>
      </c>
      <c r="Y4" s="441">
        <v>118.34862051779378</v>
      </c>
      <c r="Z4" s="441">
        <v>119.39919206694745</v>
      </c>
    </row>
    <row r="5" spans="1:26" x14ac:dyDescent="0.25">
      <c r="A5" s="198" t="s">
        <v>35</v>
      </c>
      <c r="B5" s="537">
        <v>1.3261581404073075E-2</v>
      </c>
      <c r="C5" s="537">
        <v>-4.4821912460857316E-4</v>
      </c>
      <c r="D5" s="537">
        <v>1.0068147338590183E-2</v>
      </c>
      <c r="E5" s="537">
        <v>-2.8721743486322615E-2</v>
      </c>
      <c r="F5" s="537">
        <v>-1.7060841949742223E-2</v>
      </c>
      <c r="G5" s="537">
        <v>3.2000349064659428E-2</v>
      </c>
      <c r="H5" s="537">
        <v>3.6814843641706174E-2</v>
      </c>
      <c r="I5" s="537">
        <v>-3.8708401331230879E-2</v>
      </c>
      <c r="J5" s="537">
        <v>8.628260654559905E-2</v>
      </c>
      <c r="K5" s="538">
        <v>7.6776533240147327E-2</v>
      </c>
      <c r="L5" s="537">
        <v>6.9998528914794189E-2</v>
      </c>
      <c r="M5" s="537">
        <v>3.2060781795012705E-2</v>
      </c>
      <c r="N5" s="537"/>
      <c r="P5" s="441">
        <v>100</v>
      </c>
      <c r="Q5" s="441">
        <v>101.00681473385902</v>
      </c>
      <c r="R5" s="441">
        <v>98.105722930460971</v>
      </c>
      <c r="S5" s="441">
        <v>96.43195667775791</v>
      </c>
      <c r="T5" s="441">
        <v>99.517812972192644</v>
      </c>
      <c r="U5" s="441">
        <v>103.18154567584268</v>
      </c>
      <c r="V5" s="441">
        <v>99.187552995845436</v>
      </c>
      <c r="W5" s="441">
        <v>107.74571360520672</v>
      </c>
      <c r="X5" s="441">
        <v>116.01805596730027</v>
      </c>
      <c r="Y5" s="441">
        <v>124.13914921256556</v>
      </c>
      <c r="Z5" s="441">
        <v>128.11914738768814</v>
      </c>
    </row>
    <row r="6" spans="1:26" x14ac:dyDescent="0.25">
      <c r="A6" s="198" t="s">
        <v>37</v>
      </c>
      <c r="B6" s="537">
        <v>2.7212175201968281E-2</v>
      </c>
      <c r="C6" s="537">
        <v>2.3721156531154364E-2</v>
      </c>
      <c r="D6" s="537">
        <v>3.5721639083902579E-2</v>
      </c>
      <c r="E6" s="537">
        <v>2.8471776686706196E-2</v>
      </c>
      <c r="F6" s="537">
        <v>8.449903197635944E-4</v>
      </c>
      <c r="G6" s="537">
        <v>1.2793504873098493E-2</v>
      </c>
      <c r="H6" s="537">
        <v>1.3384477240661496E-2</v>
      </c>
      <c r="I6" s="537">
        <v>5.3925406532497888E-3</v>
      </c>
      <c r="J6" s="537">
        <v>3.0770059965640417E-2</v>
      </c>
      <c r="K6" s="538">
        <v>6.0824836815403849E-2</v>
      </c>
      <c r="L6" s="537">
        <v>5.8580240883459478E-2</v>
      </c>
      <c r="M6" s="537">
        <v>4.6111901505993647E-2</v>
      </c>
      <c r="N6" s="537"/>
      <c r="P6" s="441">
        <v>100</v>
      </c>
      <c r="Q6" s="441">
        <v>103.57216390839025</v>
      </c>
      <c r="R6" s="441">
        <v>106.52104747298881</v>
      </c>
      <c r="S6" s="441">
        <v>106.61105672691835</v>
      </c>
      <c r="T6" s="441">
        <v>107.97498580013227</v>
      </c>
      <c r="U6" s="441">
        <v>109.42017449672154</v>
      </c>
      <c r="V6" s="441">
        <v>110.01022727882074</v>
      </c>
      <c r="W6" s="441">
        <v>113.39524856770559</v>
      </c>
      <c r="X6" s="441">
        <v>120.29249605747844</v>
      </c>
      <c r="Y6" s="441">
        <v>127.33925945299814</v>
      </c>
      <c r="Z6" s="441">
        <v>133.21111484274095</v>
      </c>
    </row>
    <row r="7" spans="1:26" x14ac:dyDescent="0.25">
      <c r="A7" s="198" t="s">
        <v>148</v>
      </c>
      <c r="B7" s="537">
        <v>-1.1472933852614275E-3</v>
      </c>
      <c r="C7" s="537">
        <v>-2.1812199149007894E-2</v>
      </c>
      <c r="D7" s="537">
        <v>6.0173119557790367E-2</v>
      </c>
      <c r="E7" s="537">
        <v>-2.2175614944352606E-2</v>
      </c>
      <c r="F7" s="537">
        <v>-0.18059060501995416</v>
      </c>
      <c r="G7" s="537">
        <v>-2.9908941065615369E-2</v>
      </c>
      <c r="H7" s="537">
        <v>-8.7458461931725129E-2</v>
      </c>
      <c r="I7" s="537">
        <v>-0.11999737374194985</v>
      </c>
      <c r="J7" s="537">
        <v>-7.6510264000564265E-2</v>
      </c>
      <c r="K7" s="538">
        <v>-5.9046815503953076E-2</v>
      </c>
      <c r="L7" s="537">
        <v>0.10785586284888393</v>
      </c>
      <c r="M7" s="537">
        <v>0.16209343034839852</v>
      </c>
      <c r="N7" s="537"/>
      <c r="P7" s="441">
        <v>100</v>
      </c>
      <c r="Q7" s="441">
        <v>106.01731178170301</v>
      </c>
      <c r="R7" s="441">
        <v>103.66631269819659</v>
      </c>
      <c r="S7" s="441">
        <v>84.945150732037348</v>
      </c>
      <c r="T7" s="441">
        <v>82.404531229893948</v>
      </c>
      <c r="U7" s="441">
        <v>75.197557686682927</v>
      </c>
      <c r="V7" s="441">
        <v>66.17404827217527</v>
      </c>
      <c r="W7" s="441">
        <v>61.111054381447723</v>
      </c>
      <c r="X7" s="441">
        <v>57.502641228134337</v>
      </c>
      <c r="Y7" s="441">
        <v>63.704638213884571</v>
      </c>
      <c r="Z7" s="441">
        <v>74.030741551076801</v>
      </c>
    </row>
    <row r="8" spans="1:26" x14ac:dyDescent="0.25">
      <c r="A8" s="198" t="s">
        <v>39</v>
      </c>
      <c r="B8" s="537">
        <v>5.4741307963945829E-4</v>
      </c>
      <c r="C8" s="537">
        <v>-3.4849270735952453E-2</v>
      </c>
      <c r="D8" s="537">
        <v>-2.735676091405792E-2</v>
      </c>
      <c r="E8" s="537">
        <v>-6.6318322156140974E-2</v>
      </c>
      <c r="F8" s="537">
        <v>-0.10570781240151383</v>
      </c>
      <c r="G8" s="537">
        <v>-1.4780269147318559E-2</v>
      </c>
      <c r="H8" s="537">
        <v>3.5252254132358329E-2</v>
      </c>
      <c r="I8" s="537">
        <v>-0.12599015474487707</v>
      </c>
      <c r="J8" s="537">
        <v>0.10035130832012995</v>
      </c>
      <c r="K8" s="538">
        <v>2.2211365263646421E-2</v>
      </c>
      <c r="L8" s="537">
        <v>0.10906908484762923</v>
      </c>
      <c r="M8" s="537">
        <v>-4.8500445781456403E-2</v>
      </c>
      <c r="N8" s="537"/>
      <c r="P8" s="441">
        <v>100</v>
      </c>
      <c r="Q8" s="441">
        <v>97.264323908594207</v>
      </c>
      <c r="R8" s="441">
        <v>90.813917141324808</v>
      </c>
      <c r="S8" s="441">
        <v>81.214176706527383</v>
      </c>
      <c r="T8" s="441">
        <v>80.013809235612044</v>
      </c>
      <c r="U8" s="441">
        <v>82.834476372883884</v>
      </c>
      <c r="V8" s="441">
        <v>72.398147958277747</v>
      </c>
      <c r="W8" s="441">
        <v>79.663396735809712</v>
      </c>
      <c r="X8" s="441">
        <v>81.432829538851564</v>
      </c>
      <c r="Y8" s="441">
        <v>90.314633733207089</v>
      </c>
      <c r="Z8" s="441">
        <v>85.934333736557591</v>
      </c>
    </row>
    <row r="9" spans="1:26" x14ac:dyDescent="0.25">
      <c r="A9" s="198" t="s">
        <v>149</v>
      </c>
      <c r="B9" s="537">
        <v>1.0577181947837744E-2</v>
      </c>
      <c r="C9" s="537">
        <v>4.0335973265972047E-2</v>
      </c>
      <c r="D9" s="537">
        <v>-2.5586714799911481E-2</v>
      </c>
      <c r="E9" s="537">
        <v>-2.7360434226612718E-2</v>
      </c>
      <c r="F9" s="537">
        <v>5.08769553639421E-2</v>
      </c>
      <c r="G9" s="537">
        <v>-7.5301877729426647E-2</v>
      </c>
      <c r="H9" s="537">
        <v>6.6944563225129761E-2</v>
      </c>
      <c r="I9" s="537">
        <v>5.4357948515688648E-3</v>
      </c>
      <c r="J9" s="537">
        <v>5.725127920070161E-2</v>
      </c>
      <c r="K9" s="538">
        <v>9.3165965765598546E-2</v>
      </c>
      <c r="L9" s="537">
        <v>0.2148784146129934</v>
      </c>
      <c r="M9" s="537">
        <v>-0.19662489891730306</v>
      </c>
      <c r="N9" s="537"/>
      <c r="P9" s="441">
        <v>100</v>
      </c>
      <c r="Q9" s="441">
        <v>97.441328520008852</v>
      </c>
      <c r="R9" s="441">
        <v>94.775291460083395</v>
      </c>
      <c r="S9" s="441">
        <v>99.597169852977913</v>
      </c>
      <c r="T9" s="441">
        <v>92.097315835848548</v>
      </c>
      <c r="U9" s="441">
        <v>98.26273053836151</v>
      </c>
      <c r="V9" s="441">
        <v>98.79686646279724</v>
      </c>
      <c r="W9" s="441">
        <v>104.45311356848855</v>
      </c>
      <c r="X9" s="441">
        <v>114.18458877132053</v>
      </c>
      <c r="Y9" s="441">
        <v>138.7203921797385</v>
      </c>
      <c r="Z9" s="441">
        <v>111.44450908962878</v>
      </c>
    </row>
    <row r="10" spans="1:26" s="256" customFormat="1" x14ac:dyDescent="0.25">
      <c r="A10" s="216" t="s">
        <v>150</v>
      </c>
      <c r="B10" s="535">
        <v>1.1852328696316583E-2</v>
      </c>
      <c r="C10" s="535">
        <v>-3.230437906870387E-3</v>
      </c>
      <c r="D10" s="535">
        <v>1.2385998404973231E-2</v>
      </c>
      <c r="E10" s="535">
        <v>2.1627581144682662E-2</v>
      </c>
      <c r="F10" s="535">
        <v>-4.2757259590778918E-2</v>
      </c>
      <c r="G10" s="535">
        <v>-2.2012773532120722E-4</v>
      </c>
      <c r="H10" s="535">
        <v>2.707070308660664E-2</v>
      </c>
      <c r="I10" s="535">
        <v>-3.624204583550128E-2</v>
      </c>
      <c r="J10" s="535">
        <v>7.1060662052278678E-2</v>
      </c>
      <c r="K10" s="538">
        <v>5.1227272742091934E-2</v>
      </c>
      <c r="L10" s="537">
        <v>7.7183642527394181E-2</v>
      </c>
      <c r="M10" s="537">
        <v>2.0356556713349239E-2</v>
      </c>
      <c r="N10" s="535"/>
      <c r="P10" s="441">
        <v>100</v>
      </c>
      <c r="Q10" s="441">
        <v>101.2385998326822</v>
      </c>
      <c r="R10" s="441">
        <v>103.42814586553759</v>
      </c>
      <c r="S10" s="441">
        <v>99.005841783771842</v>
      </c>
      <c r="T10" s="441">
        <v>98.984047859755933</v>
      </c>
      <c r="U10" s="441">
        <v>101.66361562946886</v>
      </c>
      <c r="V10" s="441">
        <v>97.979118204583131</v>
      </c>
      <c r="W10" s="441">
        <v>104.9415792192188</v>
      </c>
      <c r="X10" s="441">
        <v>110.31745011986756</v>
      </c>
      <c r="Y10" s="441">
        <v>118.83215275445305</v>
      </c>
      <c r="Z10" s="441">
        <v>121.25116621136846</v>
      </c>
    </row>
    <row r="11" spans="1:26" x14ac:dyDescent="0.25">
      <c r="A11" s="198" t="s">
        <v>60</v>
      </c>
      <c r="B11" s="537">
        <v>3.4061782271417318E-3</v>
      </c>
      <c r="C11" s="537">
        <v>-4.6271614167284647E-2</v>
      </c>
      <c r="D11" s="537">
        <v>-1.5777731574140974E-2</v>
      </c>
      <c r="E11" s="537">
        <v>2.8591477941719567E-4</v>
      </c>
      <c r="F11" s="537">
        <v>-1.441231861418224E-2</v>
      </c>
      <c r="G11" s="537">
        <v>-2.1569412052326875E-3</v>
      </c>
      <c r="H11" s="537">
        <v>6.3419863864108805E-2</v>
      </c>
      <c r="I11" s="537">
        <v>-4.7561557646198849E-2</v>
      </c>
      <c r="J11" s="537">
        <v>7.1500660234152136E-2</v>
      </c>
      <c r="K11" s="538">
        <v>6.555461936357454E-2</v>
      </c>
      <c r="L11" s="537">
        <v>0.15882831613507875</v>
      </c>
      <c r="M11" s="537">
        <v>2.2594415769543463E-3</v>
      </c>
      <c r="N11" s="537"/>
      <c r="P11" s="441">
        <v>100</v>
      </c>
      <c r="Q11" s="441">
        <v>98.422226891407234</v>
      </c>
      <c r="R11" s="441">
        <v>98.450367211863366</v>
      </c>
      <c r="S11" s="441">
        <v>97.031469151922749</v>
      </c>
      <c r="T11" s="441">
        <v>96.822177977904701</v>
      </c>
      <c r="U11" s="441">
        <v>102.96262732428993</v>
      </c>
      <c r="V11" s="441">
        <v>98.06556443822295</v>
      </c>
      <c r="W11" s="441">
        <v>105.07731703829992</v>
      </c>
      <c r="X11" s="441">
        <v>111.96562056049132</v>
      </c>
      <c r="Y11" s="441">
        <v>129.74893153913331</v>
      </c>
      <c r="Z11" s="441">
        <v>130.04209166961823</v>
      </c>
    </row>
    <row r="12" spans="1:26" x14ac:dyDescent="0.25">
      <c r="A12" s="86" t="s">
        <v>151</v>
      </c>
      <c r="B12" s="537">
        <v>1.6997722247302782E-3</v>
      </c>
      <c r="C12" s="537">
        <v>2.4110360552382915E-3</v>
      </c>
      <c r="D12" s="537">
        <v>-2.962150433272992E-2</v>
      </c>
      <c r="E12" s="537">
        <v>-0.12674511923798271</v>
      </c>
      <c r="F12" s="537">
        <v>-8.9467124662254927E-2</v>
      </c>
      <c r="G12" s="537">
        <v>-0.14199554423238914</v>
      </c>
      <c r="H12" s="537">
        <v>7.925133781660465E-2</v>
      </c>
      <c r="I12" s="537">
        <v>6.6024860488436143E-3</v>
      </c>
      <c r="J12" s="537">
        <v>3.6797802250263079E-2</v>
      </c>
      <c r="K12" s="538">
        <v>1.3564116186434161E-2</v>
      </c>
      <c r="L12" s="537">
        <v>2.181142134330849E-2</v>
      </c>
      <c r="M12" s="537">
        <v>0.29143234611639457</v>
      </c>
      <c r="N12" s="537"/>
      <c r="P12" s="441">
        <v>100</v>
      </c>
      <c r="Q12" s="441">
        <v>97.037849566727004</v>
      </c>
      <c r="R12" s="441">
        <v>84.738775752794766</v>
      </c>
      <c r="S12" s="441">
        <v>77.157441539890726</v>
      </c>
      <c r="T12" s="441">
        <v>66.201428693809348</v>
      </c>
      <c r="U12" s="441">
        <v>71.447980451376736</v>
      </c>
      <c r="V12" s="441">
        <v>71.919714742876764</v>
      </c>
      <c r="W12" s="441">
        <v>74.566202169120942</v>
      </c>
      <c r="X12" s="441">
        <v>75.577626798924044</v>
      </c>
      <c r="Y12" s="441">
        <v>77.226082261162702</v>
      </c>
      <c r="Z12" s="441">
        <v>99.732260595911029</v>
      </c>
    </row>
    <row r="13" spans="1:26" x14ac:dyDescent="0.25">
      <c r="A13" s="86" t="s">
        <v>152</v>
      </c>
      <c r="B13" s="537">
        <v>3.6301068684891913E-3</v>
      </c>
      <c r="C13" s="537">
        <v>-5.264786483270012E-2</v>
      </c>
      <c r="D13" s="537">
        <v>-1.385915104722979E-2</v>
      </c>
      <c r="E13" s="537">
        <v>1.7609493672342769E-2</v>
      </c>
      <c r="F13" s="537">
        <v>-5.6288483316141447E-3</v>
      </c>
      <c r="G13" s="537">
        <v>1.2828234792830573E-2</v>
      </c>
      <c r="H13" s="537">
        <v>6.1982688198924496E-2</v>
      </c>
      <c r="I13" s="537">
        <v>-5.2558504266646211E-2</v>
      </c>
      <c r="J13" s="537">
        <v>7.4902113536077897E-2</v>
      </c>
      <c r="K13" s="538">
        <v>7.1658943758720284E-2</v>
      </c>
      <c r="L13" s="537">
        <v>0.17404367986298497</v>
      </c>
      <c r="M13" s="537">
        <v>-2.5688660487765191E-2</v>
      </c>
      <c r="N13" s="537"/>
      <c r="P13" s="441">
        <v>100</v>
      </c>
      <c r="Q13" s="441">
        <v>98.614084950864395</v>
      </c>
      <c r="R13" s="441">
        <v>100.35062899924426</v>
      </c>
      <c r="S13" s="441">
        <v>99.785770584212813</v>
      </c>
      <c r="T13" s="441">
        <v>101.06584582195016</v>
      </c>
      <c r="U13" s="441">
        <v>107.33017868668006</v>
      </c>
      <c r="V13" s="441">
        <v>101.68906497957049</v>
      </c>
      <c r="W13" s="441">
        <v>109.30579087004789</v>
      </c>
      <c r="X13" s="441">
        <v>117.13852839050709</v>
      </c>
      <c r="Y13" s="441">
        <v>137.52574892532567</v>
      </c>
      <c r="Z13" s="441">
        <v>133.99289665285735</v>
      </c>
    </row>
    <row r="14" spans="1:26" x14ac:dyDescent="0.25">
      <c r="A14" s="80" t="s">
        <v>153</v>
      </c>
      <c r="B14" s="537">
        <v>-6.6538673670365256E-2</v>
      </c>
      <c r="C14" s="537">
        <v>2.507083956619427E-2</v>
      </c>
      <c r="D14" s="537">
        <v>-8.9983053225158871E-2</v>
      </c>
      <c r="E14" s="537">
        <v>-1.3434715098790018E-2</v>
      </c>
      <c r="F14" s="537">
        <v>-8.999024827492097E-2</v>
      </c>
      <c r="G14" s="537">
        <v>9.9225465803650659E-2</v>
      </c>
      <c r="H14" s="537">
        <v>0.26309429983215571</v>
      </c>
      <c r="I14" s="537">
        <v>0.52929457503272137</v>
      </c>
      <c r="J14" s="537">
        <v>0.21803017931996793</v>
      </c>
      <c r="K14" s="538">
        <v>-0.17770696466513469</v>
      </c>
      <c r="L14" s="537">
        <v>0.22055537929877689</v>
      </c>
      <c r="M14" s="537">
        <v>0.22481163960464845</v>
      </c>
      <c r="N14" s="537"/>
      <c r="P14" s="441">
        <v>100</v>
      </c>
      <c r="Q14" s="441">
        <v>91.001690673056501</v>
      </c>
      <c r="R14" s="441">
        <v>89.779108885355768</v>
      </c>
      <c r="S14" s="441">
        <v>81.699864586861437</v>
      </c>
      <c r="T14" s="441">
        <v>89.806576106975882</v>
      </c>
      <c r="U14" s="441">
        <v>113.43417321044691</v>
      </c>
      <c r="V14" s="441">
        <v>173.47425898456908</v>
      </c>
      <c r="W14" s="441">
        <v>211.29688717876118</v>
      </c>
      <c r="X14" s="441">
        <v>173.74795871503213</v>
      </c>
      <c r="Y14" s="441">
        <v>212.06900565181425</v>
      </c>
      <c r="Z14" s="441">
        <v>259.74458652172609</v>
      </c>
    </row>
    <row r="15" spans="1:26" x14ac:dyDescent="0.25">
      <c r="A15" s="86" t="s">
        <v>154</v>
      </c>
      <c r="B15" s="537">
        <v>-0.14885431091525514</v>
      </c>
      <c r="C15" s="537">
        <v>0.68878627208621124</v>
      </c>
      <c r="D15" s="537">
        <v>-0.43053236736076717</v>
      </c>
      <c r="E15" s="537">
        <v>0.11122435373511341</v>
      </c>
      <c r="F15" s="537">
        <v>-0.2096412475091648</v>
      </c>
      <c r="G15" s="537">
        <v>-2.195594507437848E-2</v>
      </c>
      <c r="H15" s="537">
        <v>-7.0095708780554378E-2</v>
      </c>
      <c r="I15" s="537">
        <v>2.6312790800568338</v>
      </c>
      <c r="J15" s="537">
        <v>3.2158951478356013E-3</v>
      </c>
      <c r="K15" s="538">
        <v>-0.67953428678515304</v>
      </c>
      <c r="L15" s="537">
        <v>7.8848671928992919E-2</v>
      </c>
      <c r="M15" s="537">
        <v>1.6130222843255297</v>
      </c>
      <c r="N15" s="537"/>
      <c r="P15" s="441">
        <v>100</v>
      </c>
      <c r="Q15" s="441">
        <v>56.946767047653665</v>
      </c>
      <c r="R15" s="441">
        <v>63.280633432338625</v>
      </c>
      <c r="S15" s="441">
        <v>50.014404338843477</v>
      </c>
      <c r="T15" s="441">
        <v>48.916291017211726</v>
      </c>
      <c r="U15" s="441">
        <v>45.487460754987723</v>
      </c>
      <c r="V15" s="441">
        <v>165.17767343298542</v>
      </c>
      <c r="W15" s="441">
        <v>165.70885869475416</v>
      </c>
      <c r="X15" s="441">
        <v>53.104007587632687</v>
      </c>
      <c r="Y15" s="441">
        <v>57.291188060024687</v>
      </c>
      <c r="Z15" s="441">
        <v>149.70315109632924</v>
      </c>
    </row>
    <row r="16" spans="1:26" x14ac:dyDescent="0.25">
      <c r="A16" s="86" t="s">
        <v>155</v>
      </c>
      <c r="B16" s="537">
        <v>2.8749020749136101E-2</v>
      </c>
      <c r="C16" s="537">
        <v>-0.3273781948477662</v>
      </c>
      <c r="D16" s="537">
        <v>0.28105333499540563</v>
      </c>
      <c r="E16" s="537">
        <v>-0.14572359950446578</v>
      </c>
      <c r="F16" s="537">
        <v>0.11704029623947965</v>
      </c>
      <c r="G16" s="537">
        <v>0.15144082958778471</v>
      </c>
      <c r="H16" s="537">
        <v>0.48969973323314853</v>
      </c>
      <c r="I16" s="537">
        <v>1.1779194504935031E-3</v>
      </c>
      <c r="J16" s="537">
        <v>0.16946582960055601</v>
      </c>
      <c r="K16" s="538">
        <v>0.19079219175504858</v>
      </c>
      <c r="L16" s="537">
        <v>0.22545972540602199</v>
      </c>
      <c r="M16" s="537">
        <v>1.1095885766890135E-2</v>
      </c>
      <c r="N16" s="537"/>
      <c r="P16" s="441">
        <v>100</v>
      </c>
      <c r="Q16" s="441">
        <v>128.10533040185553</v>
      </c>
      <c r="R16" s="441">
        <v>109.43735112441161</v>
      </c>
      <c r="S16" s="441">
        <v>122.2459311196767</v>
      </c>
      <c r="T16" s="441">
        <v>140.75896736386991</v>
      </c>
      <c r="U16" s="441">
        <v>209.68857971310962</v>
      </c>
      <c r="V16" s="441">
        <v>209.93558699139822</v>
      </c>
      <c r="W16" s="441">
        <v>245.5124825140758</v>
      </c>
      <c r="X16" s="441">
        <v>292.35434715615935</v>
      </c>
      <c r="Y16" s="441">
        <v>358.26847798724384</v>
      </c>
      <c r="Z16" s="441">
        <v>362.24378409286788</v>
      </c>
    </row>
    <row r="17" spans="1:26" x14ac:dyDescent="0.25">
      <c r="A17" s="86" t="s">
        <v>156</v>
      </c>
      <c r="B17" s="537">
        <v>-0.28618731791842522</v>
      </c>
      <c r="C17" s="537">
        <v>0.17037301267430838</v>
      </c>
      <c r="D17" s="537">
        <v>0.13366913821758941</v>
      </c>
      <c r="E17" s="537">
        <v>0.2697059747756696</v>
      </c>
      <c r="F17" s="537">
        <v>-0.4548448569655561</v>
      </c>
      <c r="G17" s="537">
        <v>0.16115083882169823</v>
      </c>
      <c r="H17" s="537">
        <v>-0.23864117399755469</v>
      </c>
      <c r="I17" s="537">
        <v>1.8328185465261715E-3</v>
      </c>
      <c r="J17" s="537">
        <v>3.3583164108304864</v>
      </c>
      <c r="K17" s="538">
        <v>4.3122029725002342E-3</v>
      </c>
      <c r="L17" s="537">
        <v>0.325539859052425</v>
      </c>
      <c r="M17" s="537">
        <v>-4.5139815963660679E-3</v>
      </c>
      <c r="N17" s="537"/>
      <c r="P17" s="441">
        <v>100</v>
      </c>
      <c r="Q17" s="441">
        <v>113.36690794294164</v>
      </c>
      <c r="R17" s="441">
        <v>143.94258451486579</v>
      </c>
      <c r="S17" s="441">
        <v>78.471040249949183</v>
      </c>
      <c r="T17" s="441">
        <v>91.116758189803392</v>
      </c>
      <c r="U17" s="441">
        <v>69.372514559699368</v>
      </c>
      <c r="V17" s="441">
        <v>69.499705771367189</v>
      </c>
      <c r="W17" s="441">
        <v>302.90151653089919</v>
      </c>
      <c r="X17" s="441">
        <v>304.20768935085857</v>
      </c>
      <c r="Y17" s="441">
        <v>403.23941766480095</v>
      </c>
      <c r="Z17" s="441">
        <v>401.41920235453267</v>
      </c>
    </row>
    <row r="18" spans="1:26" x14ac:dyDescent="0.25">
      <c r="A18" s="198" t="s">
        <v>157</v>
      </c>
      <c r="B18" s="537">
        <v>3.0139617149280484E-2</v>
      </c>
      <c r="C18" s="537">
        <v>1.890821297541434E-2</v>
      </c>
      <c r="D18" s="537">
        <v>1.1606726389892241E-2</v>
      </c>
      <c r="E18" s="537">
        <v>3.1719409208176286E-2</v>
      </c>
      <c r="F18" s="537">
        <v>-9.9523882353959592E-2</v>
      </c>
      <c r="G18" s="537">
        <v>8.6460322976362747E-3</v>
      </c>
      <c r="H18" s="537">
        <v>5.0391724238627589E-3</v>
      </c>
      <c r="I18" s="537">
        <v>3.2054422752132439E-3</v>
      </c>
      <c r="J18" s="537">
        <v>5.5626390791231994E-2</v>
      </c>
      <c r="K18" s="538">
        <v>4.6204604867592369E-2</v>
      </c>
      <c r="L18" s="537">
        <v>5.1757421118390212E-2</v>
      </c>
      <c r="M18" s="537">
        <v>2.312484482799726E-2</v>
      </c>
      <c r="N18" s="537"/>
      <c r="P18" s="441">
        <v>100</v>
      </c>
      <c r="Q18" s="441">
        <v>101.16067265763975</v>
      </c>
      <c r="R18" s="441">
        <v>104.36942942885021</v>
      </c>
      <c r="S18" s="441">
        <v>93.982178596229062</v>
      </c>
      <c r="T18" s="441">
        <v>94.794751566424807</v>
      </c>
      <c r="U18" s="441">
        <v>95.272438645700731</v>
      </c>
      <c r="V18" s="441">
        <v>95.577828966848855</v>
      </c>
      <c r="W18" s="441">
        <v>100.89447863089886</v>
      </c>
      <c r="X18" s="441">
        <v>105.55626814936129</v>
      </c>
      <c r="Y18" s="441">
        <v>111.0195883716535</v>
      </c>
      <c r="Z18" s="441">
        <v>113.58689912561611</v>
      </c>
    </row>
    <row r="19" spans="1:26" x14ac:dyDescent="0.25">
      <c r="A19" s="198" t="s">
        <v>94</v>
      </c>
      <c r="B19" s="537">
        <v>-4.0632786500726104E-3</v>
      </c>
      <c r="C19" s="537">
        <v>-3.5294624441648548E-3</v>
      </c>
      <c r="D19" s="537">
        <v>3.4780781419363471E-2</v>
      </c>
      <c r="E19" s="537">
        <v>1.1706631254654987E-2</v>
      </c>
      <c r="F19" s="537">
        <v>-2.9867348791111636E-3</v>
      </c>
      <c r="G19" s="537">
        <v>-5.2831133507472705E-3</v>
      </c>
      <c r="H19" s="537">
        <v>2.6617515304057093E-2</v>
      </c>
      <c r="I19" s="537">
        <v>-7.5027175721128603E-2</v>
      </c>
      <c r="J19" s="537">
        <v>8.4420652297726884E-2</v>
      </c>
      <c r="K19" s="538">
        <v>5.8486496692616408E-2</v>
      </c>
      <c r="L19" s="537">
        <v>4.9152384615622768E-2</v>
      </c>
      <c r="M19" s="537">
        <v>4.9432870761192627E-2</v>
      </c>
      <c r="N19" s="537"/>
      <c r="P19" s="441">
        <v>100</v>
      </c>
      <c r="Q19" s="441">
        <v>103.47807814193635</v>
      </c>
      <c r="R19" s="441">
        <v>104.68945786781599</v>
      </c>
      <c r="S19" s="441">
        <v>104.37677821259304</v>
      </c>
      <c r="T19" s="441">
        <v>103.82534386222703</v>
      </c>
      <c r="U19" s="441">
        <v>106.58891654083978</v>
      </c>
      <c r="V19" s="441">
        <v>98.591851171265958</v>
      </c>
      <c r="W19" s="441">
        <v>106.91503953438465</v>
      </c>
      <c r="X19" s="441">
        <v>113.16812564050339</v>
      </c>
      <c r="Y19" s="441">
        <v>118.73060887821454</v>
      </c>
      <c r="Z19" s="441">
        <v>124.59980372228902</v>
      </c>
    </row>
    <row r="20" spans="1:26" x14ac:dyDescent="0.25">
      <c r="A20" s="217" t="s">
        <v>158</v>
      </c>
      <c r="B20" s="537">
        <v>1.0855937640713131E-2</v>
      </c>
      <c r="C20" s="537">
        <v>-2.5891991644950596E-2</v>
      </c>
      <c r="D20" s="537">
        <v>-2.4501051672130569E-2</v>
      </c>
      <c r="E20" s="537">
        <v>5.7805913439944678E-2</v>
      </c>
      <c r="F20" s="537">
        <v>2.8111477986261901E-2</v>
      </c>
      <c r="G20" s="537">
        <v>-1.7885051314637912E-2</v>
      </c>
      <c r="H20" s="537">
        <v>6.2668544970395645E-2</v>
      </c>
      <c r="I20" s="537">
        <v>-4.1123363011282277E-2</v>
      </c>
      <c r="J20" s="537">
        <v>8.317664421141413E-2</v>
      </c>
      <c r="K20" s="538">
        <v>3.2287356544278945E-2</v>
      </c>
      <c r="L20" s="537">
        <v>0.17587359161839711</v>
      </c>
      <c r="M20" s="537">
        <v>-7.7174451977589209E-2</v>
      </c>
      <c r="N20" s="537"/>
      <c r="P20" s="441">
        <v>100</v>
      </c>
      <c r="Q20" s="441">
        <v>97.549894932489423</v>
      </c>
      <c r="R20" s="441">
        <v>103.18885560956674</v>
      </c>
      <c r="S20" s="441">
        <v>106.08964695216511</v>
      </c>
      <c r="T20" s="441">
        <v>104.192228174257</v>
      </c>
      <c r="U20" s="441">
        <v>110.72180340521047</v>
      </c>
      <c r="V20" s="441">
        <v>106.16855059021664</v>
      </c>
      <c r="W20" s="441">
        <v>114.99929424110522</v>
      </c>
      <c r="X20" s="441">
        <v>118.71231745660823</v>
      </c>
      <c r="Y20" s="441">
        <v>139.59067909704527</v>
      </c>
      <c r="Z20" s="441">
        <v>128.81784493655127</v>
      </c>
    </row>
    <row r="21" spans="1:26" s="256" customFormat="1" x14ac:dyDescent="0.25">
      <c r="A21" s="218" t="s">
        <v>159</v>
      </c>
      <c r="B21" s="535">
        <v>5.8339671726805875E-3</v>
      </c>
      <c r="C21" s="535">
        <v>-2.3134978685628527E-2</v>
      </c>
      <c r="D21" s="535">
        <v>1.5309963175452301E-2</v>
      </c>
      <c r="E21" s="535">
        <v>0.16246961860798281</v>
      </c>
      <c r="F21" s="535">
        <v>-8.7660237310200784E-2</v>
      </c>
      <c r="G21" s="535">
        <v>-3.1478704112897993E-2</v>
      </c>
      <c r="H21" s="535">
        <v>2.8466211146250808E-2</v>
      </c>
      <c r="I21" s="535">
        <v>-3.5748377764944328E-2</v>
      </c>
      <c r="J21" s="535">
        <v>9.5134517925417494E-2</v>
      </c>
      <c r="K21" s="538">
        <v>1.114759913698693E-2</v>
      </c>
      <c r="L21" s="537">
        <v>5.0840318400744877E-2</v>
      </c>
      <c r="M21" s="537">
        <v>6.0469119167391838E-2</v>
      </c>
      <c r="N21" s="535"/>
      <c r="P21" s="441">
        <v>100</v>
      </c>
      <c r="Q21" s="441">
        <v>101.53099635212311</v>
      </c>
      <c r="R21" s="441">
        <v>118.02669856614531</v>
      </c>
      <c r="S21" s="441">
        <v>107.68045016089748</v>
      </c>
      <c r="T21" s="441">
        <v>104.29080913153892</v>
      </c>
      <c r="U21" s="441">
        <v>107.25957335946853</v>
      </c>
      <c r="V21" s="441">
        <v>103.42521761334361</v>
      </c>
      <c r="W21" s="441">
        <v>113.26452579445302</v>
      </c>
      <c r="X21" s="441">
        <v>114.5271533244505</v>
      </c>
      <c r="Y21" s="441">
        <v>120.34975026499649</v>
      </c>
      <c r="Z21" s="441">
        <v>127.6271936555364</v>
      </c>
    </row>
    <row r="22" spans="1:26" x14ac:dyDescent="0.25">
      <c r="A22" s="220" t="s">
        <v>160</v>
      </c>
      <c r="B22" s="537">
        <v>-2.9452235548332761E-2</v>
      </c>
      <c r="C22" s="537">
        <v>-8.7159292226784979E-3</v>
      </c>
      <c r="D22" s="537">
        <v>-7.9300248615866709E-3</v>
      </c>
      <c r="E22" s="537">
        <v>0.22843515651228485</v>
      </c>
      <c r="F22" s="537">
        <v>-9.0671161811015755E-2</v>
      </c>
      <c r="G22" s="537">
        <v>-8.2115169763024798E-2</v>
      </c>
      <c r="H22" s="537">
        <v>4.9142870736453181E-2</v>
      </c>
      <c r="I22" s="537">
        <v>1.5483216154234425E-2</v>
      </c>
      <c r="J22" s="537">
        <v>0.12973993969185083</v>
      </c>
      <c r="K22" s="538">
        <v>-1.6585675514829701E-2</v>
      </c>
      <c r="L22" s="537">
        <v>9.767636943152791E-2</v>
      </c>
      <c r="M22" s="537">
        <v>8.0165820106711028E-2</v>
      </c>
      <c r="N22" s="537"/>
      <c r="P22" s="441">
        <v>100</v>
      </c>
      <c r="Q22" s="441">
        <v>99.206997575538963</v>
      </c>
      <c r="R22" s="441">
        <v>121.86936351802953</v>
      </c>
      <c r="S22" s="441">
        <v>110.81932680037842</v>
      </c>
      <c r="T22" s="441">
        <v>101.7193789105099</v>
      </c>
      <c r="U22" s="441">
        <v>106.7181611997014</v>
      </c>
      <c r="V22" s="441">
        <v>108.37050155713881</v>
      </c>
      <c r="W22" s="441">
        <v>122.43048395523527</v>
      </c>
      <c r="X22" s="441">
        <v>120.39989167523018</v>
      </c>
      <c r="Y22" s="441">
        <v>132.16011597401589</v>
      </c>
      <c r="Z22" s="441">
        <v>142.75484005647093</v>
      </c>
    </row>
    <row r="23" spans="1:26" s="256" customFormat="1" x14ac:dyDescent="0.25">
      <c r="A23" s="206" t="s">
        <v>161</v>
      </c>
      <c r="B23" s="535">
        <v>3.7379837811722716E-2</v>
      </c>
      <c r="C23" s="535">
        <v>-7.7314144660679762E-2</v>
      </c>
      <c r="D23" s="535">
        <v>-5.0319299472938783E-2</v>
      </c>
      <c r="E23" s="535">
        <v>7.7903084291675029E-5</v>
      </c>
      <c r="F23" s="535">
        <v>-3.8443327602382338E-2</v>
      </c>
      <c r="G23" s="535">
        <v>5.0766878996613141E-2</v>
      </c>
      <c r="H23" s="535">
        <v>7.0442297276460009E-2</v>
      </c>
      <c r="I23" s="535">
        <v>-0.10315532011038309</v>
      </c>
      <c r="J23" s="535">
        <v>0.13067896337304408</v>
      </c>
      <c r="K23" s="538">
        <v>0.10273550629008454</v>
      </c>
      <c r="L23" s="537">
        <v>8.9022497094631836E-2</v>
      </c>
      <c r="M23" s="537">
        <v>3.256393117731049E-2</v>
      </c>
      <c r="N23" s="535"/>
      <c r="P23" s="441">
        <v>100</v>
      </c>
      <c r="Q23" s="441">
        <v>94.968070053589997</v>
      </c>
      <c r="R23" s="441">
        <v>94.97546835915503</v>
      </c>
      <c r="S23" s="441">
        <v>91.324295315509616</v>
      </c>
      <c r="T23" s="441">
        <v>95.960544746786042</v>
      </c>
      <c r="U23" s="441">
        <v>102.72022598421547</v>
      </c>
      <c r="V23" s="441">
        <v>92.124088175249497</v>
      </c>
      <c r="W23" s="441">
        <v>104.16276851967801</v>
      </c>
      <c r="X23" s="441">
        <v>114.86398328012402</v>
      </c>
      <c r="Y23" s="441">
        <v>125.0894618979567</v>
      </c>
      <c r="Z23" s="441">
        <v>129.16286652620855</v>
      </c>
    </row>
    <row r="24" spans="1:26" x14ac:dyDescent="0.25">
      <c r="A24" s="219" t="s">
        <v>109</v>
      </c>
      <c r="B24" s="537">
        <v>4.8611363507490069E-2</v>
      </c>
      <c r="C24" s="537">
        <v>-8.0014374638700536E-2</v>
      </c>
      <c r="D24" s="537">
        <v>-3.7920202475570486E-2</v>
      </c>
      <c r="E24" s="537">
        <v>-5.7883770699171277E-2</v>
      </c>
      <c r="F24" s="537">
        <v>1.8824103447618867E-2</v>
      </c>
      <c r="G24" s="537">
        <v>5.2764847948260085E-2</v>
      </c>
      <c r="H24" s="537">
        <v>3.5001319549441412E-2</v>
      </c>
      <c r="I24" s="537">
        <v>-0.11335332156489419</v>
      </c>
      <c r="J24" s="537">
        <v>0.14390744306304759</v>
      </c>
      <c r="K24" s="538">
        <v>9.0159855104600339E-2</v>
      </c>
      <c r="L24" s="537">
        <v>0.11655346638137809</v>
      </c>
      <c r="M24" s="537">
        <v>9.5608123752228824E-3</v>
      </c>
      <c r="N24" s="537"/>
      <c r="P24" s="441">
        <v>100</v>
      </c>
      <c r="Q24" s="441">
        <v>96.207979753195033</v>
      </c>
      <c r="R24" s="441">
        <v>90.639099114878604</v>
      </c>
      <c r="S24" s="441">
        <v>92.345298892642703</v>
      </c>
      <c r="T24" s="441">
        <v>97.217884546403127</v>
      </c>
      <c r="U24" s="441">
        <v>100.62063876880512</v>
      </c>
      <c r="V24" s="441">
        <v>89.214955166212889</v>
      </c>
      <c r="W24" s="441">
        <v>102.05365122447968</v>
      </c>
      <c r="X24" s="441">
        <v>111.25479363177419</v>
      </c>
      <c r="Y24" s="441">
        <v>124.22192548110235</v>
      </c>
      <c r="Z24" s="441">
        <v>125.40958800351608</v>
      </c>
    </row>
    <row r="25" spans="1:26" x14ac:dyDescent="0.25">
      <c r="A25" s="219" t="s">
        <v>162</v>
      </c>
      <c r="B25" s="537">
        <v>-0.32501513525283365</v>
      </c>
      <c r="C25" s="537">
        <v>-0.15475271278480884</v>
      </c>
      <c r="D25" s="537">
        <v>-1.6807980203751627E-2</v>
      </c>
      <c r="E25" s="537">
        <v>-0.14728020347661697</v>
      </c>
      <c r="F25" s="537">
        <v>1.3568144330391885E-2</v>
      </c>
      <c r="G25" s="537">
        <v>0.11221918750066817</v>
      </c>
      <c r="H25" s="537">
        <v>1.3197585222165493</v>
      </c>
      <c r="I25" s="537">
        <v>6.778824682619522E-2</v>
      </c>
      <c r="J25" s="537">
        <v>-0.10996599209725522</v>
      </c>
      <c r="K25" s="538">
        <v>7.0739315006213888E-2</v>
      </c>
      <c r="L25" s="537">
        <v>4.7855688082218073E-2</v>
      </c>
      <c r="M25" s="537">
        <v>-3.1536028913092262E-2</v>
      </c>
      <c r="N25" s="537"/>
      <c r="P25" s="441">
        <v>100</v>
      </c>
      <c r="Q25" s="441">
        <v>98.319201252199605</v>
      </c>
      <c r="R25" s="441">
        <v>83.838730025977981</v>
      </c>
      <c r="S25" s="441">
        <v>84.976265265547866</v>
      </c>
      <c r="T25" s="441">
        <v>94.512233450349711</v>
      </c>
      <c r="U25" s="441">
        <v>219.24555728387037</v>
      </c>
      <c r="V25" s="441">
        <v>234.10782923657609</v>
      </c>
      <c r="W25" s="441">
        <v>208.3639295368412</v>
      </c>
      <c r="X25" s="441">
        <v>223.10345118428037</v>
      </c>
      <c r="Y25" s="441">
        <v>233.78022035422165</v>
      </c>
      <c r="Z25" s="441">
        <v>226.40772056582185</v>
      </c>
    </row>
    <row r="26" spans="1:26" x14ac:dyDescent="0.25">
      <c r="A26" s="219" t="s">
        <v>163</v>
      </c>
      <c r="B26" s="537">
        <v>9.3437803308935363E-2</v>
      </c>
      <c r="C26" s="537">
        <v>-2.598855247175591E-2</v>
      </c>
      <c r="D26" s="537">
        <v>-0.18029656270784167</v>
      </c>
      <c r="E26" s="537">
        <v>0.71134982403156344</v>
      </c>
      <c r="F26" s="537">
        <v>-0.40827093661528813</v>
      </c>
      <c r="G26" s="537">
        <v>1.2556726526916417E-2</v>
      </c>
      <c r="H26" s="537">
        <v>0.10303810750439957</v>
      </c>
      <c r="I26" s="537">
        <v>-0.10089343517013016</v>
      </c>
      <c r="J26" s="537">
        <v>0.16937851507634116</v>
      </c>
      <c r="K26" s="538">
        <v>0.24186515771039097</v>
      </c>
      <c r="L26" s="537">
        <v>-0.12403455428719179</v>
      </c>
      <c r="M26" s="537">
        <v>0.31767689840793945</v>
      </c>
      <c r="N26" s="537"/>
      <c r="P26" s="441">
        <v>100</v>
      </c>
      <c r="Q26" s="441">
        <v>81.970343923077678</v>
      </c>
      <c r="R26" s="441">
        <v>140.27993331680031</v>
      </c>
      <c r="S26" s="441">
        <v>83.007713747081922</v>
      </c>
      <c r="T26" s="441">
        <v>84.050018905794317</v>
      </c>
      <c r="U26" s="441">
        <v>92.710373575719373</v>
      </c>
      <c r="V26" s="441">
        <v>83.356505509758989</v>
      </c>
      <c r="W26" s="441">
        <v>97.475306828816656</v>
      </c>
      <c r="X26" s="441">
        <v>121.05118728783715</v>
      </c>
      <c r="Y26" s="441">
        <v>106.0366572266549</v>
      </c>
      <c r="Z26" s="441">
        <v>139.72205361196444</v>
      </c>
    </row>
    <row r="27" spans="1:26" s="256" customFormat="1" x14ac:dyDescent="0.25">
      <c r="A27" s="220" t="s">
        <v>164</v>
      </c>
      <c r="B27" s="535">
        <v>-5.6015863086699147E-3</v>
      </c>
      <c r="C27" s="535">
        <v>-9.1569517943669854E-2</v>
      </c>
      <c r="D27" s="535">
        <v>3.3902539641340157E-2</v>
      </c>
      <c r="E27" s="535">
        <v>-5.9820886696918874E-2</v>
      </c>
      <c r="F27" s="535">
        <v>-6.9236913432886293E-2</v>
      </c>
      <c r="G27" s="535">
        <v>3.2482950829160195E-3</v>
      </c>
      <c r="H27" s="535">
        <v>8.031275787272274E-2</v>
      </c>
      <c r="I27" s="535">
        <v>-5.356287296961082E-2</v>
      </c>
      <c r="J27" s="535">
        <v>0.10959444997732004</v>
      </c>
      <c r="K27" s="538">
        <v>4.5224009831576373E-2</v>
      </c>
      <c r="L27" s="537">
        <v>3.8167237095796835E-2</v>
      </c>
      <c r="M27" s="537">
        <v>6.7387798491614914E-2</v>
      </c>
      <c r="N27" s="535"/>
      <c r="P27" s="441">
        <v>100</v>
      </c>
      <c r="Q27" s="441">
        <v>103.39025400064719</v>
      </c>
      <c r="R27" s="441">
        <v>97.205357296179884</v>
      </c>
      <c r="S27" s="441">
        <v>90.475158387851494</v>
      </c>
      <c r="T27" s="441">
        <v>90.769048436481967</v>
      </c>
      <c r="U27" s="441">
        <v>98.058961042966104</v>
      </c>
      <c r="V27" s="441">
        <v>92.806641334532273</v>
      </c>
      <c r="W27" s="441">
        <v>102.97773414583276</v>
      </c>
      <c r="X27" s="441">
        <v>107.63480020727735</v>
      </c>
      <c r="Y27" s="441">
        <v>111.74292314654723</v>
      </c>
      <c r="Z27" s="441">
        <v>119.27303273441076</v>
      </c>
    </row>
    <row r="28" spans="1:26" x14ac:dyDescent="0.25">
      <c r="A28" s="219" t="s">
        <v>124</v>
      </c>
      <c r="B28" s="537">
        <v>-4.961072215108675E-2</v>
      </c>
      <c r="C28" s="537">
        <v>5.0081081813749151E-2</v>
      </c>
      <c r="D28" s="537">
        <v>-3.0457710352265965E-2</v>
      </c>
      <c r="E28" s="537">
        <v>-2.4737517612356208E-2</v>
      </c>
      <c r="F28" s="537">
        <v>-7.9268330306077384E-2</v>
      </c>
      <c r="G28" s="537">
        <v>-6.3534099803121635E-2</v>
      </c>
      <c r="H28" s="537">
        <v>0.15921464485286552</v>
      </c>
      <c r="I28" s="537">
        <v>0.12696867757945784</v>
      </c>
      <c r="J28" s="537">
        <v>0.17793853097842027</v>
      </c>
      <c r="K28" s="538">
        <v>-0.11898865052618302</v>
      </c>
      <c r="L28" s="537">
        <v>9.9566015996087165E-2</v>
      </c>
      <c r="M28" s="537">
        <v>0.1027651739283526</v>
      </c>
      <c r="N28" s="537"/>
      <c r="P28" s="441">
        <v>100</v>
      </c>
      <c r="Q28" s="441">
        <v>96.954229454637399</v>
      </c>
      <c r="R28" s="441">
        <v>94.555822018164903</v>
      </c>
      <c r="S28" s="441">
        <v>87.060539886066337</v>
      </c>
      <c r="T28" s="441">
        <v>81.529226856031343</v>
      </c>
      <c r="U28" s="441">
        <v>94.509873755043074</v>
      </c>
      <c r="V28" s="441">
        <v>106.5096679337864</v>
      </c>
      <c r="W28" s="441">
        <v>125.46184169375802</v>
      </c>
      <c r="X28" s="441">
        <v>110.53330645808815</v>
      </c>
      <c r="Y28" s="441">
        <v>121.53866741699456</v>
      </c>
      <c r="Z28" s="441">
        <v>134.02860971312219</v>
      </c>
    </row>
    <row r="29" spans="1:26" x14ac:dyDescent="0.25">
      <c r="A29" s="219" t="s">
        <v>165</v>
      </c>
      <c r="B29" s="537">
        <v>4.2593395074637108E-3</v>
      </c>
      <c r="C29" s="537">
        <v>-0.11183134843006193</v>
      </c>
      <c r="D29" s="537">
        <v>7.6065752957334531E-2</v>
      </c>
      <c r="E29" s="537">
        <v>-0.10345348805019228</v>
      </c>
      <c r="F29" s="537">
        <v>-2.7285594733459706E-2</v>
      </c>
      <c r="G29" s="537">
        <v>-1.8838202584963937E-2</v>
      </c>
      <c r="H29" s="537">
        <v>0.11399079557873737</v>
      </c>
      <c r="I29" s="537">
        <v>-1.0913016250502228E-2</v>
      </c>
      <c r="J29" s="537">
        <v>0.11381867921799738</v>
      </c>
      <c r="K29" s="538">
        <v>7.7333335650629165E-2</v>
      </c>
      <c r="L29" s="537">
        <v>7.3889997668750151E-3</v>
      </c>
      <c r="M29" s="537">
        <v>6.8648828299809228E-2</v>
      </c>
      <c r="N29" s="537"/>
      <c r="P29" s="441">
        <v>100</v>
      </c>
      <c r="Q29" s="441">
        <v>107.60657523436272</v>
      </c>
      <c r="R29" s="441">
        <v>96.474299689232467</v>
      </c>
      <c r="S29" s="441">
        <v>93.841941102750269</v>
      </c>
      <c r="T29" s="441">
        <v>92.074127606364797</v>
      </c>
      <c r="U29" s="441">
        <v>102.56973060089879</v>
      </c>
      <c r="V29" s="441">
        <v>101.45038552107407</v>
      </c>
      <c r="W29" s="441">
        <v>112.99733434371548</v>
      </c>
      <c r="X29" s="441">
        <v>121.73579512814439</v>
      </c>
      <c r="Y29" s="441">
        <v>122.63530088996659</v>
      </c>
      <c r="Z29" s="441">
        <v>131.05407060425733</v>
      </c>
    </row>
    <row r="30" spans="1:26" x14ac:dyDescent="0.25">
      <c r="A30" s="221" t="s">
        <v>166</v>
      </c>
      <c r="B30" s="537">
        <v>-1.7653821242453849E-2</v>
      </c>
      <c r="C30" s="537">
        <v>-7.6842217774375832E-2</v>
      </c>
      <c r="D30" s="537">
        <v>-4.391223807267719E-2</v>
      </c>
      <c r="E30" s="537">
        <v>4.1102315045108417E-2</v>
      </c>
      <c r="F30" s="537">
        <v>-0.15800538992761926</v>
      </c>
      <c r="G30" s="537">
        <v>7.6880619580738552E-2</v>
      </c>
      <c r="H30" s="537">
        <v>-1.5424192868152442E-2</v>
      </c>
      <c r="I30" s="537">
        <v>-0.21422665486129833</v>
      </c>
      <c r="J30" s="537">
        <v>6.8577928975607438E-2</v>
      </c>
      <c r="K30" s="538">
        <v>8.9155913390708275E-3</v>
      </c>
      <c r="L30" s="537">
        <v>0.12588797342498692</v>
      </c>
      <c r="M30" s="537">
        <v>4.9978119755865524E-2</v>
      </c>
      <c r="N30" s="537"/>
      <c r="P30" s="441">
        <v>100</v>
      </c>
      <c r="Q30" s="441">
        <v>95.608776198353311</v>
      </c>
      <c r="R30" s="441">
        <v>99.538518105468015</v>
      </c>
      <c r="S30" s="441">
        <v>83.810895867402095</v>
      </c>
      <c r="T30" s="441">
        <v>90.254329459463548</v>
      </c>
      <c r="U30" s="441">
        <v>88.862229148663459</v>
      </c>
      <c r="V30" s="441">
        <v>69.82557118263307</v>
      </c>
      <c r="W30" s="441">
        <v>74.61406423509851</v>
      </c>
      <c r="X30" s="441">
        <v>75.279292739965825</v>
      </c>
      <c r="Y30" s="441">
        <v>84.756050343866448</v>
      </c>
      <c r="Z30" s="441">
        <v>88.991998377986377</v>
      </c>
    </row>
    <row r="31" spans="1:26" x14ac:dyDescent="0.25">
      <c r="A31" s="206" t="s">
        <v>167</v>
      </c>
      <c r="B31" s="537">
        <v>2.2550312753751633E-2</v>
      </c>
      <c r="C31" s="537">
        <v>-2.7800419640855001E-2</v>
      </c>
      <c r="D31" s="537">
        <v>-1.080888198148855E-2</v>
      </c>
      <c r="E31" s="537">
        <v>-1.2383784414443988E-2</v>
      </c>
      <c r="F31" s="537">
        <v>-3.12840051847314E-2</v>
      </c>
      <c r="G31" s="537">
        <v>2.4087203388517331E-2</v>
      </c>
      <c r="H31" s="537">
        <v>4.2312372584135671E-2</v>
      </c>
      <c r="I31" s="537">
        <v>-6.0924319792677539E-2</v>
      </c>
      <c r="J31" s="537">
        <v>8.7163396226518586E-2</v>
      </c>
      <c r="K31" s="538">
        <v>7.795451729361691E-2</v>
      </c>
      <c r="L31" s="537">
        <v>8.6483322772043181E-2</v>
      </c>
      <c r="M31" s="537">
        <v>1.7751978502816623E-2</v>
      </c>
      <c r="N31" s="537"/>
      <c r="P31" s="441">
        <v>100</v>
      </c>
      <c r="Q31" s="441">
        <v>98.919111801851145</v>
      </c>
      <c r="R31" s="441">
        <v>97.694118853175837</v>
      </c>
      <c r="S31" s="441">
        <v>94.637855532653887</v>
      </c>
      <c r="T31" s="441">
        <v>96.91741680062205</v>
      </c>
      <c r="U31" s="441">
        <v>101.01822265652905</v>
      </c>
      <c r="V31" s="441">
        <v>94.863756148554359</v>
      </c>
      <c r="W31" s="441">
        <v>103.13240331326664</v>
      </c>
      <c r="X31" s="441">
        <v>111.17204003088295</v>
      </c>
      <c r="Y31" s="441">
        <v>120.78656745210031</v>
      </c>
      <c r="Z31" s="441">
        <v>122.93076800093901</v>
      </c>
    </row>
    <row r="32" spans="1:26" x14ac:dyDescent="0.25">
      <c r="A32" s="220" t="s">
        <v>168</v>
      </c>
      <c r="B32" s="537">
        <v>8.5191588707815846E-3</v>
      </c>
      <c r="C32" s="537">
        <v>-1.9864324140653311E-2</v>
      </c>
      <c r="D32" s="537">
        <v>1.6141075136042016E-2</v>
      </c>
      <c r="E32" s="537">
        <v>7.1646981847253155E-3</v>
      </c>
      <c r="F32" s="537">
        <v>-4.714655042338245E-2</v>
      </c>
      <c r="G32" s="537">
        <v>3.4147236970172301E-4</v>
      </c>
      <c r="H32" s="537">
        <v>3.5716600120168085E-2</v>
      </c>
      <c r="I32" s="537">
        <v>-3.9175859016375436E-2</v>
      </c>
      <c r="J32" s="537">
        <v>7.7489809471428917E-2</v>
      </c>
      <c r="K32" s="538">
        <v>5.0150550946079786E-2</v>
      </c>
      <c r="L32" s="537">
        <v>7.0218641046504215E-2</v>
      </c>
      <c r="M32" s="537">
        <v>2.850088386194094E-2</v>
      </c>
      <c r="N32" s="537"/>
      <c r="P32" s="441">
        <v>100</v>
      </c>
      <c r="Q32" s="441">
        <v>101.6141075136042</v>
      </c>
      <c r="R32" s="441">
        <v>102.3421419316217</v>
      </c>
      <c r="S32" s="441">
        <v>97.517062976905962</v>
      </c>
      <c r="T32" s="441">
        <v>97.550362353112575</v>
      </c>
      <c r="U32" s="441">
        <v>101.03452964322848</v>
      </c>
      <c r="V32" s="441">
        <v>97.076415148016906</v>
      </c>
      <c r="W32" s="441">
        <v>104.59884806837837</v>
      </c>
      <c r="X32" s="441">
        <v>109.84453792733284</v>
      </c>
      <c r="Y32" s="441">
        <v>117.55767210697134</v>
      </c>
      <c r="Z32" s="441">
        <v>120.90816966677227</v>
      </c>
    </row>
    <row r="33" spans="1:26" x14ac:dyDescent="0.25">
      <c r="A33" s="222" t="s">
        <v>169</v>
      </c>
      <c r="B33" s="537"/>
      <c r="C33" s="537"/>
      <c r="D33" s="537"/>
      <c r="E33" s="537"/>
      <c r="F33" s="537"/>
      <c r="G33" s="537"/>
      <c r="H33" s="537"/>
      <c r="I33" s="537"/>
      <c r="J33" s="537"/>
      <c r="K33" s="538"/>
      <c r="L33" s="537"/>
      <c r="M33" s="537"/>
      <c r="N33" s="537"/>
    </row>
    <row r="34" spans="1:26" x14ac:dyDescent="0.25">
      <c r="A34" s="223" t="s">
        <v>170</v>
      </c>
      <c r="B34" s="537">
        <v>5.3063162886609838E-2</v>
      </c>
      <c r="C34" s="537">
        <v>-4.0922062406199444E-2</v>
      </c>
      <c r="D34" s="537">
        <v>4.4941094477909838E-2</v>
      </c>
      <c r="E34" s="537">
        <v>8.2618694097733369E-2</v>
      </c>
      <c r="F34" s="537">
        <v>-8.3524628845841331E-2</v>
      </c>
      <c r="G34" s="537">
        <v>3.7529878434085617E-2</v>
      </c>
      <c r="H34" s="537">
        <v>3.5370498804454531E-3</v>
      </c>
      <c r="I34" s="537">
        <v>-0.10032367190309599</v>
      </c>
      <c r="J34" s="537">
        <v>4.5901196539404499E-2</v>
      </c>
      <c r="K34" s="538">
        <v>5.1781589141833173E-2</v>
      </c>
      <c r="L34" s="537">
        <v>-1.332192767743523E-2</v>
      </c>
      <c r="M34" s="537">
        <v>3.0450438534309399E-2</v>
      </c>
      <c r="N34" s="537"/>
      <c r="P34" s="441">
        <v>100</v>
      </c>
      <c r="Q34" s="441">
        <v>104.49410952645586</v>
      </c>
      <c r="R34" s="441">
        <v>113.12727638993798</v>
      </c>
      <c r="S34" s="441">
        <v>103.67836254503307</v>
      </c>
      <c r="T34" s="441">
        <v>107.56939896625808</v>
      </c>
      <c r="U34" s="441">
        <v>107.94987729573303</v>
      </c>
      <c r="V34" s="441">
        <v>97.119949231828386</v>
      </c>
      <c r="W34" s="441">
        <v>101.57787102713985</v>
      </c>
      <c r="X34" s="441">
        <v>106.83773461056933</v>
      </c>
      <c r="Y34" s="441">
        <v>105.4144500368663</v>
      </c>
      <c r="Z34" s="441">
        <v>108.62436626834193</v>
      </c>
    </row>
    <row r="35" spans="1:26" x14ac:dyDescent="0.25">
      <c r="A35" s="219" t="s">
        <v>171</v>
      </c>
      <c r="B35" s="537">
        <v>-0.27390398164905627</v>
      </c>
      <c r="C35" s="537">
        <v>-7.2218425071402081E-2</v>
      </c>
      <c r="D35" s="537">
        <v>2.4871690544393088E-2</v>
      </c>
      <c r="E35" s="537">
        <v>-0.15795468356974385</v>
      </c>
      <c r="F35" s="537">
        <v>-4.2522904507506953E-2</v>
      </c>
      <c r="G35" s="537">
        <v>0.13059419090798685</v>
      </c>
      <c r="H35" s="537">
        <v>-9.3183480831292576E-3</v>
      </c>
      <c r="I35" s="537">
        <v>4.773338030745955E-2</v>
      </c>
      <c r="J35" s="537">
        <v>0.21717151169531657</v>
      </c>
      <c r="K35" s="538">
        <v>8.3586020387694582E-2</v>
      </c>
      <c r="L35" s="537">
        <v>4.4757619100399326E-2</v>
      </c>
      <c r="M35" s="537">
        <v>0.17354385925255955</v>
      </c>
      <c r="N35" s="537"/>
      <c r="P35" s="441">
        <v>100</v>
      </c>
      <c r="Q35" s="441">
        <v>102.48716912594251</v>
      </c>
      <c r="R35" s="441">
        <v>86.298840767989702</v>
      </c>
      <c r="S35" s="441">
        <v>82.629163405944453</v>
      </c>
      <c r="T35" s="441">
        <v>93.420052065506496</v>
      </c>
      <c r="U35" s="441">
        <v>92.549531502416045</v>
      </c>
      <c r="V35" s="441">
        <v>96.96723355840129</v>
      </c>
      <c r="W35" s="441">
        <v>118.02575416816046</v>
      </c>
      <c r="X35" s="441">
        <v>127.89105726233335</v>
      </c>
      <c r="Y35" s="441">
        <v>133.61515648962822</v>
      </c>
      <c r="Z35" s="441">
        <v>156.80324640147299</v>
      </c>
    </row>
    <row r="36" spans="1:26" x14ac:dyDescent="0.25">
      <c r="A36" s="219" t="s">
        <v>172</v>
      </c>
      <c r="B36" s="537"/>
      <c r="C36" s="537"/>
      <c r="D36" s="537"/>
      <c r="E36" s="537"/>
      <c r="F36" s="537"/>
      <c r="G36" s="537"/>
      <c r="H36" s="537"/>
      <c r="I36" s="537"/>
      <c r="J36" s="537"/>
      <c r="K36" s="538"/>
      <c r="L36" s="537"/>
      <c r="M36" s="537"/>
      <c r="N36" s="537"/>
    </row>
    <row r="37" spans="1:26" x14ac:dyDescent="0.25">
      <c r="A37" s="206" t="s">
        <v>173</v>
      </c>
      <c r="B37" s="537">
        <v>2.4795326950001195E-2</v>
      </c>
      <c r="C37" s="537">
        <v>-2.8792488510069436E-2</v>
      </c>
      <c r="D37" s="537">
        <v>-6.6465168540282837E-3</v>
      </c>
      <c r="E37" s="537">
        <v>-4.9224173506180469E-3</v>
      </c>
      <c r="F37" s="537">
        <v>-3.5747863509157485E-2</v>
      </c>
      <c r="G37" s="537">
        <v>2.517894015925215E-2</v>
      </c>
      <c r="H37" s="537">
        <v>3.9125324649052384E-2</v>
      </c>
      <c r="I37" s="537">
        <v>-6.4051750844766664E-2</v>
      </c>
      <c r="J37" s="537">
        <v>8.4015028223078048E-2</v>
      </c>
      <c r="K37" s="538">
        <v>7.6015430791306793E-2</v>
      </c>
      <c r="L37" s="537">
        <v>7.9255536413726624E-2</v>
      </c>
      <c r="M37" s="537">
        <v>1.8592703905115471E-2</v>
      </c>
      <c r="N37" s="537"/>
      <c r="P37" s="441">
        <v>100</v>
      </c>
      <c r="Q37" s="441">
        <v>99.335348314597169</v>
      </c>
      <c r="R37" s="441">
        <v>98.846378272523708</v>
      </c>
      <c r="S37" s="441">
        <v>95.312831433662978</v>
      </c>
      <c r="T37" s="441">
        <v>97.712707512740067</v>
      </c>
      <c r="U37" s="441">
        <v>101.53574891651392</v>
      </c>
      <c r="V37" s="441">
        <v>95.032206430949813</v>
      </c>
      <c r="W37" s="441">
        <v>103.01633992998079</v>
      </c>
      <c r="X37" s="441">
        <v>110.84717138830197</v>
      </c>
      <c r="Y37" s="441">
        <v>119.63242341662614</v>
      </c>
      <c r="Z37" s="441">
        <v>121.85671364266287</v>
      </c>
    </row>
    <row r="38" spans="1:26" x14ac:dyDescent="0.25">
      <c r="A38" s="220" t="s">
        <v>174</v>
      </c>
      <c r="B38" s="537">
        <v>-2.4141713529539865E-2</v>
      </c>
      <c r="C38" s="537">
        <v>-2.4369227821673167E-2</v>
      </c>
      <c r="D38" s="537">
        <v>1.6855472617949729E-2</v>
      </c>
      <c r="E38" s="537">
        <v>-6.4529897082972187E-3</v>
      </c>
      <c r="F38" s="537">
        <v>-4.6823376032013364E-2</v>
      </c>
      <c r="G38" s="537">
        <v>9.4866926786389971E-3</v>
      </c>
      <c r="H38" s="537">
        <v>3.2175296221037097E-2</v>
      </c>
      <c r="I38" s="537">
        <v>-3.2616519092940943E-2</v>
      </c>
      <c r="J38" s="537">
        <v>8.8907698597650242E-2</v>
      </c>
      <c r="K38" s="538">
        <v>5.3298265601888994E-2</v>
      </c>
      <c r="L38" s="537">
        <v>6.7752739250588334E-2</v>
      </c>
      <c r="M38" s="537">
        <v>4.2245781398444038E-2</v>
      </c>
      <c r="N38" s="537"/>
      <c r="P38" s="441">
        <v>100</v>
      </c>
      <c r="Q38" s="441">
        <v>101.68554726764584</v>
      </c>
      <c r="R38" s="441">
        <v>101.02937147183205</v>
      </c>
      <c r="S38" s="441">
        <v>96.298835226979378</v>
      </c>
      <c r="T38" s="441">
        <v>97.212392682033112</v>
      </c>
      <c r="U38" s="441">
        <v>100.34023021274504</v>
      </c>
      <c r="V38" s="441">
        <v>97.067481178411796</v>
      </c>
      <c r="W38" s="441">
        <v>105.69752753813495</v>
      </c>
      <c r="X38" s="441">
        <v>111.33102243432545</v>
      </c>
      <c r="Y38" s="441">
        <v>118.87400416781971</v>
      </c>
      <c r="Z38" s="441">
        <v>123.89592936185115</v>
      </c>
    </row>
    <row r="39" spans="1:26" x14ac:dyDescent="0.25">
      <c r="A39" s="224" t="s">
        <v>175</v>
      </c>
      <c r="B39" s="537"/>
      <c r="C39" s="537"/>
      <c r="D39" s="537"/>
      <c r="E39" s="537"/>
      <c r="F39" s="537"/>
      <c r="G39" s="537"/>
      <c r="H39" s="537"/>
      <c r="I39" s="537"/>
      <c r="J39" s="537"/>
      <c r="K39" s="538"/>
      <c r="L39" s="537"/>
      <c r="M39" s="537"/>
      <c r="N39" s="537"/>
    </row>
    <row r="40" spans="1:26" s="256" customFormat="1" ht="17.25" x14ac:dyDescent="0.25">
      <c r="A40" s="225" t="s">
        <v>195</v>
      </c>
      <c r="B40" s="535">
        <v>-3.5459468792171656E-3</v>
      </c>
      <c r="C40" s="535">
        <v>-2.1396606403423668E-2</v>
      </c>
      <c r="D40" s="535">
        <v>1.1099564867822931E-2</v>
      </c>
      <c r="E40" s="535">
        <v>-1.6589081676667949E-2</v>
      </c>
      <c r="F40" s="535">
        <v>-4.1934891019004827E-2</v>
      </c>
      <c r="G40" s="535">
        <v>-3.200947744595295E-2</v>
      </c>
      <c r="H40" s="535">
        <v>8.8220885541001604E-3</v>
      </c>
      <c r="I40" s="535">
        <v>-5.9012135372032981E-2</v>
      </c>
      <c r="J40" s="535">
        <v>2.5484239517530538E-2</v>
      </c>
      <c r="K40" s="538">
        <v>2.4689975575250545E-2</v>
      </c>
      <c r="L40" s="537">
        <v>3.7853242907497364E-2</v>
      </c>
      <c r="M40" s="537">
        <v>5.5881755543575329E-2</v>
      </c>
      <c r="N40" s="535"/>
      <c r="P40" s="441">
        <v>100</v>
      </c>
      <c r="Q40" s="441">
        <v>101.10995649323726</v>
      </c>
      <c r="R40" s="441">
        <v>99.432635166753684</v>
      </c>
      <c r="S40" s="441">
        <v>95.262938447574101</v>
      </c>
      <c r="T40" s="441">
        <v>92.213621568107897</v>
      </c>
      <c r="U40" s="441">
        <v>93.027138296964083</v>
      </c>
      <c r="V40" s="441">
        <v>87.537408224965787</v>
      </c>
      <c r="W40" s="441">
        <v>89.768232502750166</v>
      </c>
      <c r="X40" s="441">
        <v>91.984607970676478</v>
      </c>
      <c r="Y40" s="441">
        <v>95.466523679941417</v>
      </c>
      <c r="Z40" s="441">
        <v>100.80136061881885</v>
      </c>
    </row>
    <row r="41" spans="1:26" x14ac:dyDescent="0.25">
      <c r="A41" s="218" t="s">
        <v>176</v>
      </c>
      <c r="K41" s="1647"/>
    </row>
    <row r="42" spans="1:26" x14ac:dyDescent="0.25">
      <c r="A42" s="219" t="s">
        <v>177</v>
      </c>
      <c r="B42" s="149">
        <v>-0.13630241885698169</v>
      </c>
      <c r="C42" s="149">
        <v>-0.45489271641458162</v>
      </c>
      <c r="D42" s="149">
        <v>6.4478865192402202E-2</v>
      </c>
      <c r="E42" s="149">
        <v>3.0866229965942074</v>
      </c>
      <c r="F42" s="149">
        <v>-1.1950496812078963</v>
      </c>
      <c r="G42" s="149">
        <v>-0.75915809489021102</v>
      </c>
      <c r="H42" s="149">
        <v>3.1959811902207425E-2</v>
      </c>
      <c r="I42" s="149">
        <v>1.2065045306358657E-2</v>
      </c>
      <c r="J42" s="149">
        <v>0.52968281599378997</v>
      </c>
      <c r="K42" s="1698">
        <v>-0.90407959492789791</v>
      </c>
      <c r="L42" s="149">
        <v>-0.55779918039308984</v>
      </c>
      <c r="M42" s="149">
        <v>0.87472687598610099</v>
      </c>
      <c r="N42" s="149"/>
    </row>
    <row r="43" spans="1:26" x14ac:dyDescent="0.25">
      <c r="A43" s="219" t="s">
        <v>178</v>
      </c>
      <c r="B43" s="149">
        <v>-0.53542529459042754</v>
      </c>
      <c r="C43" s="149">
        <v>-6.9237043904965545E-2</v>
      </c>
      <c r="D43" s="149">
        <v>-0.25108090437105379</v>
      </c>
      <c r="E43" s="149">
        <v>2.4819391090327407</v>
      </c>
      <c r="F43" s="149">
        <v>-0.73793205726814248</v>
      </c>
      <c r="G43" s="149">
        <v>-1.1471732736445945</v>
      </c>
      <c r="H43" s="149">
        <v>0.27631486384933901</v>
      </c>
      <c r="I43" s="149">
        <v>0.70490179887823523</v>
      </c>
      <c r="J43" s="149">
        <v>0.75817482501159827</v>
      </c>
      <c r="K43" s="1698">
        <v>-0.90915175752448729</v>
      </c>
      <c r="L43" s="149">
        <v>0.25082469287848186</v>
      </c>
      <c r="M43" s="149">
        <v>0.78751955335991108</v>
      </c>
      <c r="N43" s="149"/>
    </row>
    <row r="44" spans="1:26" x14ac:dyDescent="0.25">
      <c r="A44" s="219" t="s">
        <v>179</v>
      </c>
      <c r="B44" s="149">
        <v>-1.8823379814438157</v>
      </c>
      <c r="C44" s="149">
        <v>-2.2199917787718793</v>
      </c>
      <c r="D44" s="149">
        <v>-0.15196233878860266</v>
      </c>
      <c r="E44" s="149">
        <v>-4.4678922447451308</v>
      </c>
      <c r="F44" s="149">
        <v>9.8770983615370511E-2</v>
      </c>
      <c r="G44" s="149">
        <v>-3.6587703675783567</v>
      </c>
      <c r="H44" s="149">
        <v>-1.9794939131990041</v>
      </c>
      <c r="I44" s="149">
        <v>-2.5854468763791383</v>
      </c>
      <c r="J44" s="149">
        <v>-4.5465405294566441</v>
      </c>
      <c r="K44" s="1698">
        <v>-2.5853133078913015</v>
      </c>
      <c r="L44" s="149">
        <v>-3.6449165599926392</v>
      </c>
      <c r="M44" s="149">
        <v>3.3487269410290676</v>
      </c>
      <c r="N44" s="149"/>
    </row>
    <row r="45" spans="1:26" x14ac:dyDescent="0.25">
      <c r="A45" s="547" t="s">
        <v>180</v>
      </c>
      <c r="B45" s="151">
        <v>-5.0335314706013712E-2</v>
      </c>
      <c r="C45" s="151">
        <v>9.5156714125179676E-3</v>
      </c>
      <c r="D45" s="151">
        <v>-2.2214057937833154E-2</v>
      </c>
      <c r="E45" s="151">
        <v>-0.82169843108905027</v>
      </c>
      <c r="F45" s="151">
        <v>0.22617909169522576</v>
      </c>
      <c r="G45" s="151">
        <v>-2.5971103160058462E-3</v>
      </c>
      <c r="H45" s="151">
        <v>-9.0468005363124604E-2</v>
      </c>
      <c r="I45" s="151">
        <v>-0.11208989130646607</v>
      </c>
      <c r="J45" s="151">
        <v>-0.28835401005024508</v>
      </c>
      <c r="K45" s="1699">
        <v>5.784346884771896E-2</v>
      </c>
      <c r="L45" s="151">
        <v>-5.4091194621509686E-2</v>
      </c>
      <c r="M45" s="151">
        <v>-1.8698910147998404E-2</v>
      </c>
      <c r="N45" s="581"/>
    </row>
    <row r="46" spans="1:26" ht="14.45" customHeight="1" x14ac:dyDescent="0.25">
      <c r="A46" s="582" t="s">
        <v>222</v>
      </c>
      <c r="B46" s="582"/>
      <c r="C46" s="582"/>
      <c r="D46" s="582"/>
      <c r="E46" s="582"/>
      <c r="F46" s="582"/>
      <c r="G46" s="581"/>
      <c r="H46" s="581"/>
      <c r="I46" s="581"/>
      <c r="J46" s="581"/>
      <c r="K46" s="581"/>
      <c r="L46" s="581"/>
      <c r="M46" s="581"/>
      <c r="N46" s="581"/>
    </row>
    <row r="47" spans="1:26" ht="14.45" customHeight="1" x14ac:dyDescent="0.25">
      <c r="A47" s="556" t="s">
        <v>197</v>
      </c>
      <c r="B47" s="556"/>
      <c r="C47" s="556"/>
      <c r="D47" s="556"/>
      <c r="E47" s="556"/>
      <c r="F47" s="556"/>
    </row>
    <row r="48" spans="1:26" ht="14.45" customHeight="1" x14ac:dyDescent="0.25">
      <c r="A48" s="556" t="s">
        <v>1995</v>
      </c>
      <c r="B48" s="556"/>
      <c r="C48" s="556"/>
      <c r="D48" s="556"/>
      <c r="E48" s="556"/>
      <c r="F48" s="556"/>
    </row>
    <row r="49" spans="1:14" x14ac:dyDescent="0.25">
      <c r="A49" s="119" t="s">
        <v>223</v>
      </c>
      <c r="B49" s="207"/>
      <c r="C49" s="207"/>
      <c r="D49" s="207"/>
      <c r="E49" s="207"/>
      <c r="F49" s="207"/>
    </row>
    <row r="53" spans="1:14" ht="15.75" x14ac:dyDescent="0.25">
      <c r="A53" s="202" t="s">
        <v>603</v>
      </c>
    </row>
    <row r="54" spans="1:14" x14ac:dyDescent="0.25">
      <c r="A54" s="665" t="s">
        <v>142</v>
      </c>
    </row>
    <row r="55" spans="1:14" x14ac:dyDescent="0.25">
      <c r="A55" s="214" t="s">
        <v>144</v>
      </c>
      <c r="B55" s="667">
        <v>2012</v>
      </c>
      <c r="C55" s="667">
        <v>2013</v>
      </c>
      <c r="D55" s="667">
        <v>2014</v>
      </c>
      <c r="E55" s="667">
        <v>2015</v>
      </c>
      <c r="F55" s="667">
        <v>2016</v>
      </c>
      <c r="G55" s="667">
        <v>2017</v>
      </c>
      <c r="H55" s="667">
        <v>2018</v>
      </c>
      <c r="I55" s="667">
        <v>2019</v>
      </c>
      <c r="J55" s="667">
        <v>2020</v>
      </c>
      <c r="K55" s="1582">
        <v>2021</v>
      </c>
      <c r="L55" s="1582">
        <v>2022</v>
      </c>
      <c r="M55" s="1582">
        <v>2023</v>
      </c>
      <c r="N55" s="667">
        <v>2024</v>
      </c>
    </row>
    <row r="56" spans="1:14" x14ac:dyDescent="0.25">
      <c r="A56" s="216" t="s">
        <v>147</v>
      </c>
      <c r="B56" s="536">
        <v>9.9006026709999997</v>
      </c>
      <c r="C56" s="536">
        <v>10.035661971</v>
      </c>
      <c r="D56" s="536">
        <v>10.062170070000001</v>
      </c>
      <c r="E56" s="536">
        <v>10.178343917999999</v>
      </c>
      <c r="F56" s="536">
        <v>9.9849224329999995</v>
      </c>
      <c r="G56" s="536">
        <v>9.7112645089999994</v>
      </c>
      <c r="H56" s="536">
        <v>9.8064704799999998</v>
      </c>
      <c r="I56" s="536">
        <v>10.067729519</v>
      </c>
      <c r="J56" s="536">
        <v>9.7013230589999999</v>
      </c>
      <c r="K56" s="1583">
        <v>10.318698643999999</v>
      </c>
      <c r="L56" s="1583">
        <v>10.401868711000001</v>
      </c>
      <c r="M56" s="1583">
        <v>11.283643346</v>
      </c>
      <c r="N56" s="1583">
        <v>11.385382915999999</v>
      </c>
    </row>
    <row r="57" spans="1:14" x14ac:dyDescent="0.25">
      <c r="A57" s="198" t="s">
        <v>35</v>
      </c>
      <c r="B57" s="441">
        <v>4.9971461909999997</v>
      </c>
      <c r="C57" s="441">
        <v>5.0634162519999997</v>
      </c>
      <c r="D57" s="441">
        <v>5.0611467320000001</v>
      </c>
      <c r="E57" s="441">
        <v>5.1121031029999999</v>
      </c>
      <c r="F57" s="441">
        <v>4.9652745889999998</v>
      </c>
      <c r="G57" s="441">
        <v>4.8805628240000001</v>
      </c>
      <c r="H57" s="441">
        <v>5.0367425380000004</v>
      </c>
      <c r="I57" s="441">
        <v>5.2221694269999999</v>
      </c>
      <c r="J57" s="441">
        <v>5.0200275970000003</v>
      </c>
      <c r="K57" s="1584">
        <v>5.4531686629999996</v>
      </c>
      <c r="L57" s="1584">
        <v>5.3436670150000003</v>
      </c>
      <c r="M57" s="1584">
        <v>5.7173414930000002</v>
      </c>
      <c r="N57" s="1584">
        <v>5.9012633760000002</v>
      </c>
    </row>
    <row r="58" spans="1:14" x14ac:dyDescent="0.25">
      <c r="A58" s="198" t="s">
        <v>37</v>
      </c>
      <c r="B58" s="441">
        <v>2.219776499</v>
      </c>
      <c r="C58" s="441">
        <v>2.2801814459999998</v>
      </c>
      <c r="D58" s="441">
        <v>2.3342699869999999</v>
      </c>
      <c r="E58" s="441">
        <v>2.4176539369999999</v>
      </c>
      <c r="F58" s="441">
        <v>2.4864888399999998</v>
      </c>
      <c r="G58" s="441">
        <v>2.4885898989999999</v>
      </c>
      <c r="H58" s="441">
        <v>2.5204276860000001</v>
      </c>
      <c r="I58" s="441">
        <v>2.5541622930000001</v>
      </c>
      <c r="J58" s="441">
        <v>2.5679357170000001</v>
      </c>
      <c r="K58" s="1584">
        <v>2.6469512530000001</v>
      </c>
      <c r="L58" s="1584">
        <v>2.8000271309999998</v>
      </c>
      <c r="M58" s="1584">
        <v>2.9613371279999998</v>
      </c>
      <c r="N58" s="1584">
        <v>3.0979096610000001</v>
      </c>
    </row>
    <row r="59" spans="1:14" x14ac:dyDescent="0.25">
      <c r="A59" s="198" t="s">
        <v>148</v>
      </c>
      <c r="B59" s="441">
        <v>0.62332443400000004</v>
      </c>
      <c r="C59" s="441">
        <v>0.62260929799999998</v>
      </c>
      <c r="D59" s="441">
        <v>0.60902882000000003</v>
      </c>
      <c r="E59" s="441">
        <v>0.64567598400000004</v>
      </c>
      <c r="F59" s="441">
        <v>0.63135772199999995</v>
      </c>
      <c r="G59" s="441">
        <v>0.51734044899999998</v>
      </c>
      <c r="H59" s="441">
        <v>0.50186734399999999</v>
      </c>
      <c r="I59" s="441">
        <v>0.45797479800000002</v>
      </c>
      <c r="J59" s="441">
        <v>0.40301902499999998</v>
      </c>
      <c r="K59" s="1584">
        <v>0.37218393300000002</v>
      </c>
      <c r="L59" s="1584">
        <v>0.32645002499999998</v>
      </c>
      <c r="M59" s="1584">
        <v>0.36216074300000001</v>
      </c>
      <c r="N59" s="1584">
        <v>0.42111974499999999</v>
      </c>
    </row>
    <row r="60" spans="1:14" x14ac:dyDescent="0.25">
      <c r="A60" s="198" t="s">
        <v>39</v>
      </c>
      <c r="B60" s="441">
        <v>1.265565303</v>
      </c>
      <c r="C60" s="441">
        <v>1.26625809</v>
      </c>
      <c r="D60" s="441">
        <v>1.2221299189999999</v>
      </c>
      <c r="E60" s="441">
        <v>1.188696403</v>
      </c>
      <c r="F60" s="441">
        <v>1.109864052</v>
      </c>
      <c r="G60" s="441">
        <v>0.992542751</v>
      </c>
      <c r="H60" s="441">
        <v>0.97787270199999998</v>
      </c>
      <c r="I60" s="441">
        <v>1.012344919</v>
      </c>
      <c r="J60" s="441">
        <v>0.88479942600000006</v>
      </c>
      <c r="K60" s="1584">
        <v>0.97359020600000001</v>
      </c>
      <c r="L60" s="1584">
        <v>0.98940971200000005</v>
      </c>
      <c r="M60" s="1584">
        <v>1.0983116959999999</v>
      </c>
      <c r="N60" s="1584">
        <v>1.0451039479999999</v>
      </c>
    </row>
    <row r="61" spans="1:14" x14ac:dyDescent="0.25">
      <c r="A61" s="198" t="s">
        <v>149</v>
      </c>
      <c r="B61" s="441">
        <v>0.79479024200000004</v>
      </c>
      <c r="C61" s="441">
        <v>0.80319688300000003</v>
      </c>
      <c r="D61" s="441">
        <v>0.83559461099999999</v>
      </c>
      <c r="E61" s="441">
        <v>0.81421449000000001</v>
      </c>
      <c r="F61" s="441">
        <v>0.79193722799999999</v>
      </c>
      <c r="G61" s="441">
        <v>0.83222858300000002</v>
      </c>
      <c r="H61" s="441">
        <v>0.76956020800000002</v>
      </c>
      <c r="I61" s="441">
        <v>0.82107808000000004</v>
      </c>
      <c r="J61" s="441">
        <v>0.82554129200000004</v>
      </c>
      <c r="K61" s="1584">
        <v>0.87280458699999997</v>
      </c>
      <c r="L61" s="1584">
        <v>0.94231482600000005</v>
      </c>
      <c r="M61" s="1584">
        <v>1.1444922850000001</v>
      </c>
      <c r="N61" s="1584">
        <v>0.91998618600000004</v>
      </c>
    </row>
    <row r="62" spans="1:14" x14ac:dyDescent="0.25">
      <c r="A62" s="216" t="s">
        <v>150</v>
      </c>
      <c r="B62" s="536">
        <v>12.843945767999999</v>
      </c>
      <c r="C62" s="536">
        <v>12.996176435000001</v>
      </c>
      <c r="D62" s="536">
        <v>12.954193094000001</v>
      </c>
      <c r="E62" s="536">
        <v>13.114643708999999</v>
      </c>
      <c r="F62" s="536">
        <v>13.398281730000001</v>
      </c>
      <c r="G62" s="536">
        <v>12.82540792</v>
      </c>
      <c r="H62" s="536">
        <v>12.822584692</v>
      </c>
      <c r="I62" s="536">
        <v>13.169701075000001</v>
      </c>
      <c r="J62" s="536">
        <v>12.692404164999999</v>
      </c>
      <c r="K62" s="1585">
        <v>13.594334807999999</v>
      </c>
      <c r="L62" s="1585">
        <v>13.46716415</v>
      </c>
      <c r="M62" s="1585">
        <v>14.457820999999999</v>
      </c>
      <c r="N62" s="1585">
        <v>14.81033985</v>
      </c>
    </row>
    <row r="63" spans="1:14" x14ac:dyDescent="0.25">
      <c r="A63" s="198" t="s">
        <v>60</v>
      </c>
      <c r="B63" s="441">
        <v>2.1403703840000001</v>
      </c>
      <c r="C63" s="441">
        <v>2.1476608669999999</v>
      </c>
      <c r="D63" s="441">
        <v>2.0482851320000002</v>
      </c>
      <c r="E63" s="441">
        <v>2.015967839</v>
      </c>
      <c r="F63" s="441">
        <v>2.0165442339999999</v>
      </c>
      <c r="G63" s="441">
        <v>1.9874811560000001</v>
      </c>
      <c r="H63" s="441">
        <v>1.9831942760000001</v>
      </c>
      <c r="I63" s="441">
        <v>2.1089681869999999</v>
      </c>
      <c r="J63" s="441">
        <v>2.0086623750000001</v>
      </c>
      <c r="K63" s="1584">
        <v>2.1522830609999999</v>
      </c>
      <c r="L63" s="1584">
        <v>1.883772628</v>
      </c>
      <c r="M63" s="1584">
        <v>2.1742526820000001</v>
      </c>
      <c r="N63" s="1584">
        <v>2.1896073629999999</v>
      </c>
    </row>
    <row r="64" spans="1:14" x14ac:dyDescent="0.25">
      <c r="A64" s="573" t="s">
        <v>151</v>
      </c>
      <c r="B64" s="441">
        <v>0.24829385600000001</v>
      </c>
      <c r="C64" s="441">
        <v>0.24871589899999999</v>
      </c>
      <c r="D64" s="441">
        <v>0.24931556199999999</v>
      </c>
      <c r="E64" s="441">
        <v>0.24193046000000001</v>
      </c>
      <c r="F64" s="441">
        <v>0.21126695500000001</v>
      </c>
      <c r="G64" s="441">
        <v>0.19236550799999999</v>
      </c>
      <c r="H64" s="441">
        <v>0.16505046300000001</v>
      </c>
      <c r="I64" s="441">
        <v>0.17813093299999999</v>
      </c>
      <c r="J64" s="441">
        <v>0.17930704</v>
      </c>
      <c r="K64" s="1584">
        <v>0.18590514499999999</v>
      </c>
      <c r="L64" s="1584">
        <v>0.18842678500000001</v>
      </c>
      <c r="M64" s="1584">
        <v>0.19253663400000001</v>
      </c>
      <c r="N64" s="1584">
        <v>0.24864804600000001</v>
      </c>
    </row>
    <row r="65" spans="1:14" x14ac:dyDescent="0.25">
      <c r="A65" s="573" t="s">
        <v>152</v>
      </c>
      <c r="B65" s="441">
        <v>1.892076528</v>
      </c>
      <c r="C65" s="441">
        <v>1.8989449679999999</v>
      </c>
      <c r="D65" s="441">
        <v>1.7989695699999999</v>
      </c>
      <c r="E65" s="441">
        <v>1.7740373789999999</v>
      </c>
      <c r="F65" s="441">
        <v>1.805277279</v>
      </c>
      <c r="G65" s="441">
        <v>1.795115647</v>
      </c>
      <c r="H65" s="441">
        <v>1.818143812</v>
      </c>
      <c r="I65" s="441">
        <v>1.930837253</v>
      </c>
      <c r="J65" s="441">
        <v>1.829355335</v>
      </c>
      <c r="K65" s="1584">
        <v>1.9663779159999999</v>
      </c>
      <c r="L65" s="1584">
        <v>1.6953458429999999</v>
      </c>
      <c r="M65" s="1584">
        <v>1.981716048</v>
      </c>
      <c r="N65" s="1584">
        <v>1.940959316</v>
      </c>
    </row>
    <row r="66" spans="1:14" x14ac:dyDescent="0.25">
      <c r="A66" s="198" t="s">
        <v>153</v>
      </c>
      <c r="B66" s="641">
        <v>2.3749737E-2</v>
      </c>
      <c r="C66" s="641">
        <v>2.2169461000000001E-2</v>
      </c>
      <c r="D66" s="641">
        <v>2.2725268E-2</v>
      </c>
      <c r="E66" s="641">
        <v>2.0680378999999999E-2</v>
      </c>
      <c r="F66" s="641">
        <v>2.0402544000000002E-2</v>
      </c>
      <c r="G66" s="641">
        <v>1.8566513999999999E-2</v>
      </c>
      <c r="H66" s="641">
        <v>2.0408784999999999E-2</v>
      </c>
      <c r="I66" s="641">
        <v>2.5778220000000001E-2</v>
      </c>
      <c r="J66" s="641">
        <v>3.9422492000000003E-2</v>
      </c>
      <c r="K66" s="1584">
        <v>4.8017785E-2</v>
      </c>
      <c r="L66" s="1584">
        <v>3.9494393000000003E-2</v>
      </c>
      <c r="M66" s="1584">
        <v>4.8193089000000001E-2</v>
      </c>
      <c r="N66" s="1584">
        <v>5.9027655999999998E-2</v>
      </c>
    </row>
    <row r="67" spans="1:14" x14ac:dyDescent="0.25">
      <c r="A67" s="573" t="s">
        <v>154</v>
      </c>
      <c r="B67" s="641">
        <v>7.916022E-3</v>
      </c>
      <c r="C67" s="641">
        <v>6.7376880000000004E-3</v>
      </c>
      <c r="D67" s="641">
        <v>1.1378515000000001E-2</v>
      </c>
      <c r="E67" s="641">
        <v>6.4796960000000001E-3</v>
      </c>
      <c r="F67" s="641">
        <v>7.2003960000000004E-3</v>
      </c>
      <c r="G67" s="641">
        <v>5.690896E-3</v>
      </c>
      <c r="H67" s="641">
        <v>5.5659469999999999E-3</v>
      </c>
      <c r="I67" s="641">
        <v>5.1757979999999997E-3</v>
      </c>
      <c r="J67" s="641">
        <v>1.8794767E-2</v>
      </c>
      <c r="K67" s="1584">
        <v>1.8855209000000001E-2</v>
      </c>
      <c r="L67" s="1584">
        <v>6.0424479999999997E-3</v>
      </c>
      <c r="M67" s="1584">
        <v>6.5188859999999998E-3</v>
      </c>
      <c r="N67" s="1584">
        <v>1.7033996999999999E-2</v>
      </c>
    </row>
    <row r="68" spans="1:14" x14ac:dyDescent="0.25">
      <c r="A68" s="573" t="s">
        <v>155</v>
      </c>
      <c r="B68" s="641">
        <v>1.3112064E-2</v>
      </c>
      <c r="C68" s="641">
        <v>1.3489022999999999E-2</v>
      </c>
      <c r="D68" s="641">
        <v>9.0730110000000006E-3</v>
      </c>
      <c r="E68" s="641">
        <v>1.1623011000000001E-2</v>
      </c>
      <c r="F68" s="641">
        <v>9.9292640000000001E-3</v>
      </c>
      <c r="G68" s="641">
        <v>1.1091388000000001E-2</v>
      </c>
      <c r="H68" s="641">
        <v>1.2771077E-2</v>
      </c>
      <c r="I68" s="641">
        <v>1.9025070000000002E-2</v>
      </c>
      <c r="J68" s="641">
        <v>1.9047479999999999E-2</v>
      </c>
      <c r="K68" s="1584">
        <v>2.2275376999999999E-2</v>
      </c>
      <c r="L68" s="1584">
        <v>2.6535271999999999E-2</v>
      </c>
      <c r="M68" s="1584">
        <v>3.2505579E-2</v>
      </c>
      <c r="N68" s="1584">
        <v>3.2866421999999999E-2</v>
      </c>
    </row>
    <row r="69" spans="1:14" x14ac:dyDescent="0.25">
      <c r="A69" s="573" t="s">
        <v>156</v>
      </c>
      <c r="B69" s="641">
        <v>2.7216509999999998E-3</v>
      </c>
      <c r="C69" s="641">
        <v>1.9427489999999999E-3</v>
      </c>
      <c r="D69" s="641">
        <v>2.2737410000000001E-3</v>
      </c>
      <c r="E69" s="641">
        <v>2.5776699999999998E-3</v>
      </c>
      <c r="F69" s="641">
        <v>3.2728829999999999E-3</v>
      </c>
      <c r="G69" s="641">
        <v>1.784229E-3</v>
      </c>
      <c r="H69" s="641">
        <v>2.0717589999999998E-3</v>
      </c>
      <c r="I69" s="641">
        <v>1.577352E-3</v>
      </c>
      <c r="J69" s="641">
        <v>1.5802430000000001E-3</v>
      </c>
      <c r="K69" s="1584">
        <v>6.8871990000000001E-3</v>
      </c>
      <c r="L69" s="1584">
        <v>6.9166719999999996E-3</v>
      </c>
      <c r="M69" s="1584">
        <v>9.1686230000000007E-3</v>
      </c>
      <c r="N69" s="1584">
        <v>9.1272369999999999E-3</v>
      </c>
    </row>
    <row r="70" spans="1:14" x14ac:dyDescent="0.25">
      <c r="A70" s="198" t="s">
        <v>157</v>
      </c>
      <c r="B70" s="441">
        <v>5.1083119349999997</v>
      </c>
      <c r="C70" s="441">
        <v>5.2622745010000003</v>
      </c>
      <c r="D70" s="441">
        <v>5.3617747079999996</v>
      </c>
      <c r="E70" s="441">
        <v>5.4240073600000001</v>
      </c>
      <c r="F70" s="441">
        <v>5.5960536689999998</v>
      </c>
      <c r="G70" s="441">
        <v>5.0391126819999998</v>
      </c>
      <c r="H70" s="441">
        <v>5.0826810130000002</v>
      </c>
      <c r="I70" s="441">
        <v>5.1082935190000001</v>
      </c>
      <c r="J70" s="441">
        <v>5.1246678589999997</v>
      </c>
      <c r="K70" s="1584">
        <v>5.4097346359999996</v>
      </c>
      <c r="L70" s="1584">
        <v>5.4634546190000002</v>
      </c>
      <c r="M70" s="1584">
        <v>5.7424477239999998</v>
      </c>
      <c r="N70" s="1584">
        <v>5.8833122600000003</v>
      </c>
    </row>
    <row r="71" spans="1:14" x14ac:dyDescent="0.25">
      <c r="A71" s="198" t="s">
        <v>94</v>
      </c>
      <c r="B71" s="441">
        <v>4.5529277199999996</v>
      </c>
      <c r="C71" s="441">
        <v>4.5344279060000003</v>
      </c>
      <c r="D71" s="441">
        <v>4.5184238130000001</v>
      </c>
      <c r="E71" s="441">
        <v>4.6755781240000003</v>
      </c>
      <c r="F71" s="441">
        <v>4.7303133930000003</v>
      </c>
      <c r="G71" s="441">
        <v>4.716185201</v>
      </c>
      <c r="H71" s="441">
        <v>4.6912690599999998</v>
      </c>
      <c r="I71" s="441">
        <v>4.8161389860000003</v>
      </c>
      <c r="J71" s="441">
        <v>4.4547976800000004</v>
      </c>
      <c r="K71" s="1584">
        <v>4.8308746060000001</v>
      </c>
      <c r="L71" s="1584">
        <v>4.8973614699999999</v>
      </c>
      <c r="M71" s="1584">
        <v>5.1308521799999998</v>
      </c>
      <c r="N71" s="1584">
        <v>5.3944384110000003</v>
      </c>
    </row>
    <row r="72" spans="1:14" x14ac:dyDescent="0.25">
      <c r="A72" s="217" t="s">
        <v>158</v>
      </c>
      <c r="B72" s="441">
        <v>1.0185859909999999</v>
      </c>
      <c r="C72" s="441">
        <v>1.029643697</v>
      </c>
      <c r="D72" s="441">
        <v>1.002984171</v>
      </c>
      <c r="E72" s="441">
        <v>0.978410004</v>
      </c>
      <c r="F72" s="441">
        <v>1.0349678879999999</v>
      </c>
      <c r="G72" s="441">
        <v>1.0640623650000001</v>
      </c>
      <c r="H72" s="441">
        <v>1.045031555</v>
      </c>
      <c r="I72" s="441">
        <v>1.1105221620000001</v>
      </c>
      <c r="J72" s="441">
        <v>1.064853756</v>
      </c>
      <c r="K72" s="1586">
        <v>1.1534247179999999</v>
      </c>
      <c r="L72" s="1586">
        <v>1.1830810380000001</v>
      </c>
      <c r="M72" s="1586">
        <v>1.362075323</v>
      </c>
      <c r="N72" s="1586">
        <v>1.283954161</v>
      </c>
    </row>
    <row r="73" spans="1:14" x14ac:dyDescent="0.25">
      <c r="A73" s="218" t="s">
        <v>159</v>
      </c>
      <c r="B73" s="668">
        <v>2.943343096</v>
      </c>
      <c r="C73" s="668">
        <v>2.960514463</v>
      </c>
      <c r="D73" s="668">
        <v>2.8920230240000002</v>
      </c>
      <c r="E73" s="668">
        <v>2.9362997900000001</v>
      </c>
      <c r="F73" s="668">
        <v>3.413359297</v>
      </c>
      <c r="G73" s="668">
        <v>3.1141434110000001</v>
      </c>
      <c r="H73" s="668">
        <v>3.0161142120000002</v>
      </c>
      <c r="I73" s="668">
        <v>3.1019715560000001</v>
      </c>
      <c r="J73" s="668">
        <v>2.9910811050000001</v>
      </c>
      <c r="K73" s="1583">
        <v>3.2756361639999998</v>
      </c>
      <c r="L73" s="1583">
        <v>3.0652954389999998</v>
      </c>
      <c r="M73" s="1583">
        <v>3.1741776530000001</v>
      </c>
      <c r="N73" s="1583">
        <v>3.4249569329999998</v>
      </c>
    </row>
    <row r="74" spans="1:14" x14ac:dyDescent="0.25">
      <c r="A74" s="220" t="s">
        <v>160</v>
      </c>
      <c r="B74" s="669">
        <v>1.6846761910000001</v>
      </c>
      <c r="C74" s="669">
        <v>1.6350587110000001</v>
      </c>
      <c r="D74" s="669">
        <v>1.6208076549999999</v>
      </c>
      <c r="E74" s="669">
        <v>1.60795461</v>
      </c>
      <c r="F74" s="669">
        <v>1.975267973</v>
      </c>
      <c r="G74" s="669">
        <v>1.7961681309999999</v>
      </c>
      <c r="H74" s="669">
        <v>1.6486754800000001</v>
      </c>
      <c r="I74" s="669">
        <v>1.7296961259999999</v>
      </c>
      <c r="J74" s="669">
        <v>1.7564773849999999</v>
      </c>
      <c r="K74" s="1585">
        <v>1.984362655</v>
      </c>
      <c r="L74" s="1585">
        <v>1.773948592</v>
      </c>
      <c r="M74" s="1585">
        <v>1.895770765</v>
      </c>
      <c r="N74" s="1585">
        <v>2.106436381</v>
      </c>
    </row>
    <row r="75" spans="1:14" x14ac:dyDescent="0.25">
      <c r="A75" s="206" t="s">
        <v>161</v>
      </c>
      <c r="B75" s="536">
        <v>5.9477552610000002</v>
      </c>
      <c r="C75" s="536">
        <v>6.1700813879999998</v>
      </c>
      <c r="D75" s="536">
        <v>5.6930468230000004</v>
      </c>
      <c r="E75" s="536">
        <v>5.406576695</v>
      </c>
      <c r="F75" s="536">
        <v>5.4069978839999999</v>
      </c>
      <c r="G75" s="536">
        <v>5.1991348930000001</v>
      </c>
      <c r="H75" s="536">
        <v>5.4630787449999998</v>
      </c>
      <c r="I75" s="536">
        <v>5.847910562</v>
      </c>
      <c r="J75" s="536">
        <v>5.2446674760000001</v>
      </c>
      <c r="K75" s="1583">
        <v>5.9300351850000004</v>
      </c>
      <c r="L75" s="1583">
        <v>6.2089958359999997</v>
      </c>
      <c r="M75" s="1583">
        <v>6.7615166350000004</v>
      </c>
      <c r="N75" s="1583">
        <v>6.9820857629999997</v>
      </c>
    </row>
    <row r="76" spans="1:14" x14ac:dyDescent="0.25">
      <c r="A76" s="219" t="s">
        <v>109</v>
      </c>
      <c r="B76" s="441">
        <v>5.2265122939999999</v>
      </c>
      <c r="C76" s="441">
        <v>5.4805801829999998</v>
      </c>
      <c r="D76" s="441">
        <v>5.0420549870000002</v>
      </c>
      <c r="E76" s="441">
        <v>4.8508592410000002</v>
      </c>
      <c r="F76" s="441">
        <v>4.570073217</v>
      </c>
      <c r="G76" s="441">
        <v>4.6561007480000001</v>
      </c>
      <c r="H76" s="441">
        <v>4.9017791959999997</v>
      </c>
      <c r="I76" s="441">
        <v>5.0733479360000002</v>
      </c>
      <c r="J76" s="441">
        <v>4.4982670960000002</v>
      </c>
      <c r="K76" s="1584">
        <v>5.1456012119999999</v>
      </c>
      <c r="L76" s="1584">
        <v>5.2830291520000001</v>
      </c>
      <c r="M76" s="1584">
        <v>5.8989283109999997</v>
      </c>
      <c r="N76" s="1584">
        <v>5.9553417680000003</v>
      </c>
    </row>
    <row r="77" spans="1:14" x14ac:dyDescent="0.25">
      <c r="A77" s="219" t="s">
        <v>162</v>
      </c>
      <c r="B77" s="441">
        <v>0.23690387199999999</v>
      </c>
      <c r="C77" s="441">
        <v>0.15990652799999999</v>
      </c>
      <c r="D77" s="441">
        <v>0.13516055900000001</v>
      </c>
      <c r="E77" s="441">
        <v>0.13288878300000001</v>
      </c>
      <c r="F77" s="441">
        <v>0.113316896</v>
      </c>
      <c r="G77" s="441">
        <v>0.114854396</v>
      </c>
      <c r="H77" s="441">
        <v>0.127743263</v>
      </c>
      <c r="I77" s="441">
        <v>0.29633352299999999</v>
      </c>
      <c r="J77" s="441">
        <v>0.31642145300000002</v>
      </c>
      <c r="K77" s="1584">
        <v>0.28162585400000001</v>
      </c>
      <c r="L77" s="1584">
        <v>0.30154787399999999</v>
      </c>
      <c r="M77" s="1584">
        <v>0.31596149800000001</v>
      </c>
      <c r="N77" s="1584">
        <v>0.30601394300000001</v>
      </c>
    </row>
    <row r="78" spans="1:14" x14ac:dyDescent="0.25">
      <c r="A78" s="219" t="s">
        <v>163</v>
      </c>
      <c r="B78" s="441">
        <v>0.48433909400000003</v>
      </c>
      <c r="C78" s="441">
        <v>0.52959467500000001</v>
      </c>
      <c r="D78" s="441">
        <v>0.51583127600000001</v>
      </c>
      <c r="E78" s="441">
        <v>0.42282867000000002</v>
      </c>
      <c r="F78" s="441">
        <v>0.72360776999999998</v>
      </c>
      <c r="G78" s="441">
        <v>0.42817974800000003</v>
      </c>
      <c r="H78" s="441">
        <v>0.43355628400000001</v>
      </c>
      <c r="I78" s="441">
        <v>0.47822910299999999</v>
      </c>
      <c r="J78" s="441">
        <v>0.42997892599999998</v>
      </c>
      <c r="K78" s="1584">
        <v>0.50280811800000003</v>
      </c>
      <c r="L78" s="1584">
        <v>0.62441880900000002</v>
      </c>
      <c r="M78" s="1584">
        <v>0.54662682500000004</v>
      </c>
      <c r="N78" s="1584">
        <v>0.72073005199999995</v>
      </c>
    </row>
    <row r="79" spans="1:14" x14ac:dyDescent="0.25">
      <c r="A79" s="220" t="s">
        <v>164</v>
      </c>
      <c r="B79" s="536">
        <v>3.0317842239999999</v>
      </c>
      <c r="C79" s="536">
        <v>3.0148014230000002</v>
      </c>
      <c r="D79" s="536">
        <v>2.73873751</v>
      </c>
      <c r="E79" s="536">
        <v>2.831587667</v>
      </c>
      <c r="F79" s="536">
        <v>2.662199582</v>
      </c>
      <c r="G79" s="536">
        <v>2.4778771000000002</v>
      </c>
      <c r="H79" s="536">
        <v>2.4859259759999999</v>
      </c>
      <c r="I79" s="536">
        <v>2.6855775469999998</v>
      </c>
      <c r="J79" s="536">
        <v>2.5417302980000001</v>
      </c>
      <c r="K79" s="1585">
        <v>2.8202898319999998</v>
      </c>
      <c r="L79" s="1585">
        <v>2.9233860260000002</v>
      </c>
      <c r="M79" s="1585">
        <v>3.033434953</v>
      </c>
      <c r="N79" s="1585">
        <v>3.2447931670000001</v>
      </c>
    </row>
    <row r="80" spans="1:14" x14ac:dyDescent="0.25">
      <c r="A80" s="219" t="s">
        <v>124</v>
      </c>
      <c r="B80" s="441">
        <v>0.20455029799999999</v>
      </c>
      <c r="C80" s="441">
        <v>0.19440241</v>
      </c>
      <c r="D80" s="441">
        <v>0.204138293</v>
      </c>
      <c r="E80" s="441">
        <v>0.197920708</v>
      </c>
      <c r="F80" s="441">
        <v>0.193024641</v>
      </c>
      <c r="G80" s="441">
        <v>0.17772389999999999</v>
      </c>
      <c r="H80" s="441">
        <v>0.166432372</v>
      </c>
      <c r="I80" s="441">
        <v>0.19293084299999999</v>
      </c>
      <c r="J80" s="441">
        <v>0.217427017</v>
      </c>
      <c r="K80" s="1584">
        <v>0.25611566099999999</v>
      </c>
      <c r="L80" s="1584">
        <v>0.22549846300000001</v>
      </c>
      <c r="M80" s="1584">
        <v>0.24882554200000001</v>
      </c>
      <c r="N80" s="1584">
        <v>0.273603716</v>
      </c>
    </row>
    <row r="81" spans="1:14" x14ac:dyDescent="0.25">
      <c r="A81" s="219" t="s">
        <v>165</v>
      </c>
      <c r="B81" s="441">
        <v>1.965785302</v>
      </c>
      <c r="C81" s="441">
        <v>1.974158249</v>
      </c>
      <c r="D81" s="441">
        <v>1.75338547</v>
      </c>
      <c r="E81" s="441">
        <v>1.8867580559999999</v>
      </c>
      <c r="F81" s="441">
        <v>1.6915663540000001</v>
      </c>
      <c r="G81" s="441">
        <v>1.64541096</v>
      </c>
      <c r="H81" s="441">
        <v>1.614414375</v>
      </c>
      <c r="I81" s="441">
        <v>1.7984427540000001</v>
      </c>
      <c r="J81" s="441">
        <v>1.7788163189999999</v>
      </c>
      <c r="K81" s="1584">
        <v>1.9812788429999999</v>
      </c>
      <c r="L81" s="1584">
        <v>2.1165735539999999</v>
      </c>
      <c r="M81" s="1584">
        <v>2.1315488359999999</v>
      </c>
      <c r="N81" s="1584">
        <v>2.2795936640000001</v>
      </c>
    </row>
    <row r="82" spans="1:14" x14ac:dyDescent="0.25">
      <c r="A82" s="221" t="s">
        <v>166</v>
      </c>
      <c r="B82" s="441">
        <v>0.86144862300000002</v>
      </c>
      <c r="C82" s="441">
        <v>0.84624076299999995</v>
      </c>
      <c r="D82" s="441">
        <v>0.78121374600000004</v>
      </c>
      <c r="E82" s="441">
        <v>0.74690890200000004</v>
      </c>
      <c r="F82" s="441">
        <v>0.77760858700000002</v>
      </c>
      <c r="G82" s="441">
        <v>0.65474223899999995</v>
      </c>
      <c r="H82" s="441">
        <v>0.705079228</v>
      </c>
      <c r="I82" s="441">
        <v>0.69420395000000001</v>
      </c>
      <c r="J82" s="441">
        <v>0.54548695999999997</v>
      </c>
      <c r="K82" s="1586">
        <v>0.58289532600000005</v>
      </c>
      <c r="L82" s="1586">
        <v>0.58131400799999999</v>
      </c>
      <c r="M82" s="1586">
        <v>0.65306057399999995</v>
      </c>
      <c r="N82" s="1586">
        <v>0.69159578700000002</v>
      </c>
    </row>
    <row r="83" spans="1:14" x14ac:dyDescent="0.25">
      <c r="A83" s="206" t="s">
        <v>167</v>
      </c>
      <c r="B83" s="670">
        <v>15.848357932000001</v>
      </c>
      <c r="C83" s="670">
        <v>16.20574336</v>
      </c>
      <c r="D83" s="670">
        <v>15.755216894</v>
      </c>
      <c r="E83" s="670">
        <v>15.584920614</v>
      </c>
      <c r="F83" s="670">
        <v>15.391920317</v>
      </c>
      <c r="G83" s="670">
        <v>14.910399401999999</v>
      </c>
      <c r="H83" s="670">
        <v>15.269549225</v>
      </c>
      <c r="I83" s="670">
        <v>15.915640080999999</v>
      </c>
      <c r="J83" s="670">
        <v>14.945990535</v>
      </c>
      <c r="K83" s="1583">
        <v>16.248733829999999</v>
      </c>
      <c r="L83" s="1583">
        <v>16.610864546999998</v>
      </c>
      <c r="M83" s="1583">
        <v>18.045159982000001</v>
      </c>
      <c r="N83" s="1583">
        <v>18.367468679000002</v>
      </c>
    </row>
    <row r="84" spans="1:14" x14ac:dyDescent="0.25">
      <c r="A84" s="220" t="s">
        <v>168</v>
      </c>
      <c r="B84" s="671">
        <v>15.875729993</v>
      </c>
      <c r="C84" s="671">
        <v>16.010977859</v>
      </c>
      <c r="D84" s="671">
        <v>15.692930605000001</v>
      </c>
      <c r="E84" s="671">
        <v>15.946231377</v>
      </c>
      <c r="F84" s="671">
        <v>16.060481312</v>
      </c>
      <c r="G84" s="671">
        <v>15.303285020000001</v>
      </c>
      <c r="H84" s="671">
        <v>15.308510669</v>
      </c>
      <c r="I84" s="671">
        <v>15.855278623</v>
      </c>
      <c r="J84" s="671">
        <v>15.234134463</v>
      </c>
      <c r="K84" s="1585">
        <v>16.41462464</v>
      </c>
      <c r="L84" s="1585">
        <v>16.390550177000001</v>
      </c>
      <c r="M84" s="1585">
        <v>17.491255954</v>
      </c>
      <c r="N84" s="1585">
        <v>18.055133016999999</v>
      </c>
    </row>
    <row r="85" spans="1:14" x14ac:dyDescent="0.25">
      <c r="A85" s="222" t="s">
        <v>169</v>
      </c>
      <c r="B85" s="672">
        <v>2.737206E-2</v>
      </c>
      <c r="C85" s="672">
        <v>-0.19476550100000001</v>
      </c>
      <c r="D85" s="672">
        <v>-6.2286289000000002E-2</v>
      </c>
      <c r="E85" s="672">
        <v>0.36131076200000001</v>
      </c>
      <c r="F85" s="672">
        <v>0.66856099400000002</v>
      </c>
      <c r="G85" s="672">
        <v>0.39288561799999999</v>
      </c>
      <c r="H85" s="672">
        <v>3.8961443999999998E-2</v>
      </c>
      <c r="I85" s="672">
        <v>-6.0361458E-2</v>
      </c>
      <c r="J85" s="672">
        <v>0.28814392700000002</v>
      </c>
      <c r="K85" s="1588">
        <v>0.16589081</v>
      </c>
      <c r="L85" s="1588">
        <v>-0.22031437000000001</v>
      </c>
      <c r="M85" s="1588">
        <v>-0.55390402699999997</v>
      </c>
      <c r="N85" s="1588">
        <v>-0.31233566200000001</v>
      </c>
    </row>
    <row r="86" spans="1:14" x14ac:dyDescent="0.25">
      <c r="A86" s="223" t="s">
        <v>170</v>
      </c>
      <c r="B86" s="441">
        <v>1.2586669049999999</v>
      </c>
      <c r="C86" s="441">
        <v>1.3254557520000001</v>
      </c>
      <c r="D86" s="441">
        <v>1.2712153690000001</v>
      </c>
      <c r="E86" s="441">
        <v>1.328345179</v>
      </c>
      <c r="F86" s="441">
        <v>1.4380913230000001</v>
      </c>
      <c r="G86" s="441">
        <v>1.3179752790000001</v>
      </c>
      <c r="H86" s="441">
        <v>1.367438731</v>
      </c>
      <c r="I86" s="441">
        <v>1.37227543</v>
      </c>
      <c r="J86" s="441">
        <v>1.23460372</v>
      </c>
      <c r="K86" s="1589">
        <v>1.291273508</v>
      </c>
      <c r="L86" s="1589">
        <v>1.2913468459999999</v>
      </c>
      <c r="M86" s="1589">
        <v>1.2784068879999999</v>
      </c>
      <c r="N86" s="1589">
        <v>1.3185205529999999</v>
      </c>
    </row>
    <row r="87" spans="1:14" x14ac:dyDescent="0.25">
      <c r="A87" s="219" t="s">
        <v>171</v>
      </c>
      <c r="B87" s="441">
        <v>2.0760349250000001</v>
      </c>
      <c r="C87" s="441">
        <v>1.5074006929999999</v>
      </c>
      <c r="D87" s="441">
        <v>1.3985385889999999</v>
      </c>
      <c r="E87" s="441">
        <v>1.4333226080000001</v>
      </c>
      <c r="F87" s="441">
        <v>1.2069225889999999</v>
      </c>
      <c r="G87" s="441">
        <v>1.1556007349999999</v>
      </c>
      <c r="H87" s="441">
        <v>1.3065154779999999</v>
      </c>
      <c r="I87" s="441">
        <v>1.294340912</v>
      </c>
      <c r="J87" s="441">
        <v>1.356124179</v>
      </c>
      <c r="K87" s="1584">
        <v>1.6506357169999999</v>
      </c>
      <c r="L87" s="1584">
        <v>1.758490396</v>
      </c>
      <c r="M87" s="1584">
        <v>1.8372341379999999</v>
      </c>
      <c r="N87" s="1584">
        <v>2.1566441350000001</v>
      </c>
    </row>
    <row r="88" spans="1:14" x14ac:dyDescent="0.25">
      <c r="A88" s="219" t="s">
        <v>172</v>
      </c>
      <c r="B88" s="441">
        <v>0.817368019</v>
      </c>
      <c r="C88" s="441">
        <v>0.181944941</v>
      </c>
      <c r="D88" s="441">
        <v>0.12732321999999999</v>
      </c>
      <c r="E88" s="441">
        <v>0.104977428</v>
      </c>
      <c r="F88" s="441">
        <v>-0.23116873299999999</v>
      </c>
      <c r="G88" s="441">
        <v>-0.16237454300000001</v>
      </c>
      <c r="H88" s="441">
        <v>-6.0923252999999997E-2</v>
      </c>
      <c r="I88" s="441">
        <v>-7.7934517999999994E-2</v>
      </c>
      <c r="J88" s="441">
        <v>0.121520459</v>
      </c>
      <c r="K88" s="1590">
        <v>0.35936220800000002</v>
      </c>
      <c r="L88" s="1590">
        <v>0.46714354899999999</v>
      </c>
      <c r="M88" s="1590">
        <v>0.55882725</v>
      </c>
      <c r="N88" s="1590">
        <v>0.83812358200000003</v>
      </c>
    </row>
    <row r="89" spans="1:14" x14ac:dyDescent="0.25">
      <c r="A89" s="206" t="s">
        <v>173</v>
      </c>
      <c r="B89" s="668">
        <v>17.107024838000001</v>
      </c>
      <c r="C89" s="668">
        <v>17.531199111999999</v>
      </c>
      <c r="D89" s="668">
        <v>17.026432263</v>
      </c>
      <c r="E89" s="668">
        <v>16.913265794000001</v>
      </c>
      <c r="F89" s="668">
        <v>16.830011640999999</v>
      </c>
      <c r="G89" s="668">
        <v>16.228374681999998</v>
      </c>
      <c r="H89" s="668">
        <v>16.636987956999999</v>
      </c>
      <c r="I89" s="668">
        <v>17.287915512000001</v>
      </c>
      <c r="J89" s="668">
        <v>16.180594254999999</v>
      </c>
      <c r="K89" s="1583">
        <v>17.540007337999999</v>
      </c>
      <c r="L89" s="1583">
        <v>17.902211393999998</v>
      </c>
      <c r="M89" s="1583">
        <v>19.323566870000001</v>
      </c>
      <c r="N89" s="1583">
        <v>19.685989232000001</v>
      </c>
    </row>
    <row r="90" spans="1:14" x14ac:dyDescent="0.25">
      <c r="A90" s="220" t="s">
        <v>174</v>
      </c>
      <c r="B90" s="673">
        <v>17.951764917999999</v>
      </c>
      <c r="C90" s="673">
        <v>17.518378552000001</v>
      </c>
      <c r="D90" s="673">
        <v>17.091469193999998</v>
      </c>
      <c r="E90" s="673">
        <v>17.379553985000001</v>
      </c>
      <c r="F90" s="673">
        <v>17.267403902000002</v>
      </c>
      <c r="G90" s="673">
        <v>16.458885756000001</v>
      </c>
      <c r="H90" s="673">
        <v>16.615026146999998</v>
      </c>
      <c r="I90" s="673">
        <v>17.149619534999999</v>
      </c>
      <c r="J90" s="673">
        <v>16.590258641999998</v>
      </c>
      <c r="K90" s="1585">
        <v>18.065260357</v>
      </c>
      <c r="L90" s="1585">
        <v>18.149040573000001</v>
      </c>
      <c r="M90" s="1585">
        <v>19.328490092999999</v>
      </c>
      <c r="N90" s="1585">
        <v>20.211777152</v>
      </c>
    </row>
    <row r="91" spans="1:14" x14ac:dyDescent="0.25">
      <c r="A91" s="224" t="s">
        <v>175</v>
      </c>
      <c r="B91" s="669">
        <v>0.84474008</v>
      </c>
      <c r="C91" s="669">
        <v>-1.282056E-2</v>
      </c>
      <c r="D91" s="669">
        <v>6.5036930000000007E-2</v>
      </c>
      <c r="E91" s="669">
        <v>0.46628819100000002</v>
      </c>
      <c r="F91" s="669">
        <v>0.437392261</v>
      </c>
      <c r="G91" s="669">
        <v>0.23051107400000001</v>
      </c>
      <c r="H91" s="669">
        <v>-2.1961808999999999E-2</v>
      </c>
      <c r="I91" s="669">
        <v>-0.13829597599999999</v>
      </c>
      <c r="J91" s="669">
        <v>0.40966438599999999</v>
      </c>
      <c r="K91" s="1591">
        <v>0.52525301899999999</v>
      </c>
      <c r="L91" s="1591">
        <v>0.24682917900000001</v>
      </c>
      <c r="M91" s="1591">
        <v>4.9232219999999997E-3</v>
      </c>
      <c r="N91" s="1591">
        <v>0.52578791999999996</v>
      </c>
    </row>
    <row r="92" spans="1:14" ht="17.25" x14ac:dyDescent="0.25">
      <c r="A92" s="225" t="s">
        <v>187</v>
      </c>
      <c r="B92" s="536">
        <v>15.886971496999999</v>
      </c>
      <c r="C92" s="536">
        <v>15.83063714</v>
      </c>
      <c r="D92" s="536">
        <v>15.491915228</v>
      </c>
      <c r="E92" s="536">
        <v>15.663868746</v>
      </c>
      <c r="F92" s="536">
        <v>15.404019548000001</v>
      </c>
      <c r="G92" s="536">
        <v>14.758053667</v>
      </c>
      <c r="H92" s="536">
        <v>14.285656081000001</v>
      </c>
      <c r="I92" s="536">
        <v>14.411685404</v>
      </c>
      <c r="J92" s="536">
        <v>13.561221074000001</v>
      </c>
      <c r="K92" s="1592">
        <v>13.90681848</v>
      </c>
      <c r="L92" s="1592">
        <v>13.456693372</v>
      </c>
      <c r="M92" s="1592">
        <v>13.982741881000001</v>
      </c>
      <c r="N92" s="1592">
        <v>14.740884011</v>
      </c>
    </row>
    <row r="93" spans="1:14" x14ac:dyDescent="0.25">
      <c r="A93" s="653"/>
      <c r="B93" s="670"/>
      <c r="C93" s="670"/>
      <c r="D93" s="670"/>
      <c r="E93" s="670"/>
      <c r="F93" s="670"/>
      <c r="G93" s="670"/>
      <c r="H93" s="670"/>
      <c r="I93" s="670"/>
      <c r="J93" s="670"/>
      <c r="K93" s="675"/>
      <c r="L93" s="675"/>
      <c r="M93" s="675"/>
      <c r="N93" s="675"/>
    </row>
    <row r="94" spans="1:14" x14ac:dyDescent="0.25">
      <c r="A94" s="97" t="s">
        <v>177</v>
      </c>
      <c r="B94" s="113">
        <v>0.22916190625260824</v>
      </c>
      <c r="C94" s="113">
        <v>0.22779888206403839</v>
      </c>
      <c r="D94" s="113">
        <v>0.22324995489989258</v>
      </c>
      <c r="E94" s="113">
        <v>0.22389474355181663</v>
      </c>
      <c r="F94" s="113">
        <v>0.25476097351775867</v>
      </c>
      <c r="G94" s="113">
        <v>0.24281047670567971</v>
      </c>
      <c r="H94" s="113">
        <v>0.2352188957567776</v>
      </c>
      <c r="I94" s="113">
        <v>0.23553849387579967</v>
      </c>
      <c r="J94" s="113">
        <v>0.23565914432886326</v>
      </c>
      <c r="K94" s="150">
        <v>0.24095597248880116</v>
      </c>
      <c r="L94" s="150">
        <v>0.22761254001645176</v>
      </c>
      <c r="M94" s="150">
        <v>0.21954744445929994</v>
      </c>
      <c r="N94" s="150">
        <v>0.23125444572428228</v>
      </c>
    </row>
    <row r="95" spans="1:14" x14ac:dyDescent="0.25">
      <c r="A95" s="97" t="s">
        <v>178</v>
      </c>
      <c r="B95" s="113">
        <v>0.13116500345223198</v>
      </c>
      <c r="C95" s="113">
        <v>0.12581075050632767</v>
      </c>
      <c r="D95" s="113">
        <v>0.12511838006727799</v>
      </c>
      <c r="E95" s="113">
        <v>0.12260757102356749</v>
      </c>
      <c r="F95" s="113">
        <v>0.14742696211389489</v>
      </c>
      <c r="G95" s="113">
        <v>0.14004764154121344</v>
      </c>
      <c r="H95" s="113">
        <v>0.12857590880476752</v>
      </c>
      <c r="I95" s="113">
        <v>0.13133905744326091</v>
      </c>
      <c r="J95" s="113">
        <v>0.13838807543204326</v>
      </c>
      <c r="K95" s="150">
        <v>0.14596982368215924</v>
      </c>
      <c r="L95" s="150">
        <v>0.13172398971612742</v>
      </c>
      <c r="M95" s="150">
        <v>0.13112423822372679</v>
      </c>
      <c r="N95" s="150">
        <v>0.142227416948842</v>
      </c>
    </row>
    <row r="96" spans="1:14" x14ac:dyDescent="0.25">
      <c r="A96" s="97" t="s">
        <v>179</v>
      </c>
      <c r="B96" s="113">
        <v>1.2369229661948227</v>
      </c>
      <c r="C96" s="113">
        <v>1.2180995863803845</v>
      </c>
      <c r="D96" s="113">
        <v>1.1958996685926657</v>
      </c>
      <c r="E96" s="113">
        <v>1.1943800452047799</v>
      </c>
      <c r="F96" s="113">
        <v>1.1497011227573284</v>
      </c>
      <c r="G96" s="113">
        <v>1.1506888325934821</v>
      </c>
      <c r="H96" s="113">
        <v>1.1141011289176987</v>
      </c>
      <c r="I96" s="113">
        <v>1.0943061897857085</v>
      </c>
      <c r="J96" s="113">
        <v>1.0684517210219173</v>
      </c>
      <c r="K96" s="150">
        <v>1.0229863157273507</v>
      </c>
      <c r="L96" s="150">
        <v>0.99922249570263089</v>
      </c>
      <c r="M96" s="150">
        <v>0.96714033746855776</v>
      </c>
      <c r="N96" s="150">
        <v>0.99531031430045136</v>
      </c>
    </row>
    <row r="97" spans="1:14" x14ac:dyDescent="0.25">
      <c r="A97" s="115" t="s">
        <v>180</v>
      </c>
      <c r="B97" s="116">
        <v>5.3975941569946011</v>
      </c>
      <c r="C97" s="116">
        <v>5.3472588422885883</v>
      </c>
      <c r="D97" s="116">
        <v>5.3567745137011045</v>
      </c>
      <c r="E97" s="116">
        <v>5.3345604557632722</v>
      </c>
      <c r="F97" s="116">
        <v>4.5128620246742228</v>
      </c>
      <c r="G97" s="116">
        <v>4.7390411163694477</v>
      </c>
      <c r="H97" s="116">
        <v>4.7364440060534418</v>
      </c>
      <c r="I97" s="116">
        <v>4.6459760006903172</v>
      </c>
      <c r="J97" s="116">
        <v>4.5338861093838512</v>
      </c>
      <c r="K97" s="152">
        <v>4.2455320993336061</v>
      </c>
      <c r="L97" s="152">
        <v>4.3900151355035506</v>
      </c>
      <c r="M97" s="152">
        <v>4.4051541563165308</v>
      </c>
      <c r="N97" s="152">
        <v>4.3039618597738434</v>
      </c>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J53"/>
  <sheetViews>
    <sheetView workbookViewId="0">
      <pane xSplit="1" ySplit="5" topLeftCell="B27" activePane="bottomRight" state="frozen"/>
      <selection activeCell="A32" sqref="A32"/>
      <selection pane="topRight" activeCell="A32" sqref="A32"/>
      <selection pane="bottomLeft" activeCell="A32" sqref="A32"/>
      <selection pane="bottomRight" activeCell="A49" sqref="A49:H50"/>
    </sheetView>
  </sheetViews>
  <sheetFormatPr baseColWidth="10" defaultColWidth="11.42578125" defaultRowHeight="12.75" x14ac:dyDescent="0.2"/>
  <cols>
    <col min="1" max="1" width="53.5703125" style="66" customWidth="1"/>
    <col min="2" max="8" width="9.7109375" style="66" customWidth="1"/>
    <col min="9" max="16384" width="11.42578125" style="66"/>
  </cols>
  <sheetData>
    <row r="1" spans="1:9" ht="18" x14ac:dyDescent="0.2">
      <c r="A1" s="1708" t="s">
        <v>224</v>
      </c>
      <c r="B1" s="1708"/>
      <c r="C1" s="1708"/>
      <c r="D1" s="1708"/>
      <c r="E1" s="1708"/>
      <c r="F1" s="1708"/>
      <c r="G1" s="1708"/>
      <c r="H1" s="1708"/>
    </row>
    <row r="2" spans="1:9" x14ac:dyDescent="0.2">
      <c r="A2" s="128"/>
      <c r="B2" s="128"/>
      <c r="C2" s="128"/>
      <c r="D2" s="67"/>
      <c r="E2" s="67"/>
      <c r="F2" s="67"/>
      <c r="G2" s="67"/>
      <c r="H2" s="67"/>
    </row>
    <row r="3" spans="1:9" ht="18.75" x14ac:dyDescent="0.2">
      <c r="A3" s="202" t="s">
        <v>225</v>
      </c>
      <c r="B3" s="128"/>
      <c r="C3" s="128"/>
      <c r="D3" s="67"/>
      <c r="E3" s="67"/>
      <c r="F3" s="67"/>
      <c r="G3" s="67"/>
      <c r="H3" s="67"/>
    </row>
    <row r="4" spans="1:9" x14ac:dyDescent="0.2">
      <c r="A4" s="69" t="s">
        <v>142</v>
      </c>
      <c r="B4" s="67"/>
      <c r="C4" s="67"/>
      <c r="D4" s="67"/>
      <c r="E4" s="67"/>
      <c r="F4" s="67"/>
      <c r="G4" s="1709" t="s">
        <v>143</v>
      </c>
      <c r="H4" s="1709"/>
    </row>
    <row r="5" spans="1:9" ht="36.75" x14ac:dyDescent="0.2">
      <c r="A5" s="70" t="s">
        <v>144</v>
      </c>
      <c r="B5" s="74">
        <v>2021</v>
      </c>
      <c r="C5" s="1582" t="s">
        <v>2002</v>
      </c>
      <c r="D5" s="74">
        <v>2022</v>
      </c>
      <c r="E5" s="1582" t="s">
        <v>2007</v>
      </c>
      <c r="F5" s="74">
        <v>2023</v>
      </c>
      <c r="G5" s="1582" t="s">
        <v>2066</v>
      </c>
      <c r="H5" s="74">
        <v>2024</v>
      </c>
    </row>
    <row r="6" spans="1:9" s="79" customFormat="1" x14ac:dyDescent="0.2">
      <c r="A6" s="75" t="s">
        <v>147</v>
      </c>
      <c r="B6" s="76">
        <f>+[2]Md€!K4</f>
        <v>189.75794034200001</v>
      </c>
      <c r="C6" s="77">
        <f>+'[2]Tx croiss'!K4</f>
        <v>4.599304574516716E-2</v>
      </c>
      <c r="D6" s="76">
        <f>+[2]Md€!L4</f>
        <v>197.92061361399999</v>
      </c>
      <c r="E6" s="77">
        <f>+'[2]Tx croiss'!L4</f>
        <v>6.050065097995927E-2</v>
      </c>
      <c r="F6" s="76">
        <f>+[2]Md€!M4</f>
        <v>209.89493958</v>
      </c>
      <c r="G6" s="77">
        <f>+'[2]Tx croiss'!M4</f>
        <v>3.7644896879414302E-2</v>
      </c>
      <c r="H6" s="76">
        <f>+[2]Md€!N4</f>
        <v>217.796412936</v>
      </c>
      <c r="I6" s="77"/>
    </row>
    <row r="7" spans="1:9" s="79" customFormat="1" x14ac:dyDescent="0.2">
      <c r="A7" s="80" t="s">
        <v>35</v>
      </c>
      <c r="B7" s="81">
        <f>+[2]Md€!K5</f>
        <v>37.767449988999999</v>
      </c>
      <c r="C7" s="82">
        <f>+'[2]Tx croiss'!K5</f>
        <v>8.6796073264264528E-2</v>
      </c>
      <c r="D7" s="81">
        <f>+[2]Md€!L5</f>
        <v>40.512637597999998</v>
      </c>
      <c r="E7" s="82">
        <f>+'[2]Tx croiss'!L5</f>
        <v>9.3098612645901913E-2</v>
      </c>
      <c r="F7" s="81">
        <f>+[2]Md€!M5</f>
        <v>44.284307953000003</v>
      </c>
      <c r="G7" s="82">
        <f>+'[2]Tx croiss'!M5</f>
        <v>3.5127681841246261E-2</v>
      </c>
      <c r="H7" s="81">
        <f>+[2]Md€!N5</f>
        <v>47.046637613999998</v>
      </c>
    </row>
    <row r="8" spans="1:9" s="79" customFormat="1" x14ac:dyDescent="0.2">
      <c r="A8" s="80" t="s">
        <v>37</v>
      </c>
      <c r="B8" s="81">
        <f>+[2]Md€!K6</f>
        <v>69.105315619999999</v>
      </c>
      <c r="C8" s="82">
        <f>+'[2]Tx croiss'!K6</f>
        <v>5.1607925072317151E-2</v>
      </c>
      <c r="D8" s="81">
        <f>+[2]Md€!L6</f>
        <v>72.661315849000005</v>
      </c>
      <c r="E8" s="82">
        <f>+'[2]Tx croiss'!L6</f>
        <v>4.8095566453302707E-2</v>
      </c>
      <c r="F8" s="81">
        <f>+[2]Md€!M6</f>
        <v>76.156002994000005</v>
      </c>
      <c r="G8" s="82">
        <f>+'[2]Tx croiss'!M6</f>
        <v>4.3630181684584768E-2</v>
      </c>
      <c r="H8" s="81">
        <f>+[2]Md€!N6</f>
        <v>79.478703241000005</v>
      </c>
    </row>
    <row r="9" spans="1:9" s="79" customFormat="1" x14ac:dyDescent="0.2">
      <c r="A9" s="80" t="s">
        <v>148</v>
      </c>
      <c r="B9" s="81">
        <f>+[2]Md€!K7</f>
        <v>3.4646861160000002</v>
      </c>
      <c r="C9" s="82">
        <f>+'[2]Tx croiss'!K7</f>
        <v>-3.2766344741908093E-2</v>
      </c>
      <c r="D9" s="81">
        <f>+[2]Md€!L7</f>
        <v>3.3274085539999998</v>
      </c>
      <c r="E9" s="82">
        <f>+'[2]Tx croiss'!L7</f>
        <v>0.27751013529431479</v>
      </c>
      <c r="F9" s="81">
        <f>+[2]Md€!M7</f>
        <v>4.2507981519999998</v>
      </c>
      <c r="G9" s="82">
        <f>+'[2]Tx croiss'!M7</f>
        <v>0.14080545196397742</v>
      </c>
      <c r="H9" s="81">
        <f>+[2]Md€!N7</f>
        <v>4.8493337070000004</v>
      </c>
    </row>
    <row r="10" spans="1:9" x14ac:dyDescent="0.2">
      <c r="A10" s="80" t="s">
        <v>39</v>
      </c>
      <c r="B10" s="81">
        <f>+[2]Md€!K8</f>
        <v>72.523087128</v>
      </c>
      <c r="C10" s="82">
        <f>+'[2]Tx croiss'!K8</f>
        <v>2.6060532016719984E-2</v>
      </c>
      <c r="D10" s="81">
        <f>+[2]Md€!L8</f>
        <v>74.408202294000006</v>
      </c>
      <c r="E10" s="82">
        <f>+'[2]Tx croiss'!L8</f>
        <v>4.5317947713298112E-2</v>
      </c>
      <c r="F10" s="81">
        <f>+[2]Md€!M8</f>
        <v>77.780229315</v>
      </c>
      <c r="G10" s="82">
        <f>+'[2]Tx croiss'!M8</f>
        <v>3.7009020750447874E-2</v>
      </c>
      <c r="H10" s="81">
        <f>+[2]Md€!N8</f>
        <v>79.560171374000006</v>
      </c>
    </row>
    <row r="11" spans="1:9" s="79" customFormat="1" x14ac:dyDescent="0.2">
      <c r="A11" s="80" t="s">
        <v>149</v>
      </c>
      <c r="B11" s="81">
        <f>+[2]Md€!K9</f>
        <v>6.89740149</v>
      </c>
      <c r="C11" s="82">
        <f>+'[2]Tx croiss'!K9</f>
        <v>1.803155398767764E-2</v>
      </c>
      <c r="D11" s="81">
        <f>+[2]Md€!L9</f>
        <v>7.0110493189999996</v>
      </c>
      <c r="E11" s="82">
        <f>+'[2]Tx croiss'!L9</f>
        <v>5.8843095694959935E-2</v>
      </c>
      <c r="F11" s="81">
        <f>+[2]Md€!M9</f>
        <v>7.423601165</v>
      </c>
      <c r="G11" s="82">
        <f>+'[2]Tx croiss'!M9</f>
        <v>-7.5709100409356411E-2</v>
      </c>
      <c r="H11" s="81">
        <f>+[2]Md€!N9</f>
        <v>6.8615669989999999</v>
      </c>
    </row>
    <row r="12" spans="1:9" x14ac:dyDescent="0.2">
      <c r="A12" s="83" t="s">
        <v>150</v>
      </c>
      <c r="B12" s="84">
        <f>+[2]Md€!K10</f>
        <v>229.468799824</v>
      </c>
      <c r="C12" s="85">
        <f>+'[2]Tx croiss'!K10</f>
        <v>4.73126685393368E-2</v>
      </c>
      <c r="D12" s="84">
        <f>+[2]Md€!L10</f>
        <v>239.51271450900001</v>
      </c>
      <c r="E12" s="85">
        <f>+'[2]Tx croiss'!L10</f>
        <v>3.6074638290967798E-2</v>
      </c>
      <c r="F12" s="84">
        <f>+[2]Md€!M10</f>
        <v>248.15304905100001</v>
      </c>
      <c r="G12" s="85">
        <f>+'[2]Tx croiss'!M10</f>
        <v>2.2283332822816027E-2</v>
      </c>
      <c r="H12" s="84">
        <f>+[2]Md€!N10</f>
        <v>253.68272603400001</v>
      </c>
    </row>
    <row r="13" spans="1:9" x14ac:dyDescent="0.2">
      <c r="A13" s="80" t="s">
        <v>60</v>
      </c>
      <c r="B13" s="81">
        <f>+[2]Md€!K11</f>
        <v>151.35553482500001</v>
      </c>
      <c r="C13" s="82">
        <f>+'[2]Tx croiss'!K11</f>
        <v>4.8405146119710141E-2</v>
      </c>
      <c r="D13" s="81">
        <f>+[2]Md€!L11</f>
        <v>158.28035661000001</v>
      </c>
      <c r="E13" s="82">
        <f>+'[2]Tx croiss'!L11</f>
        <v>3.0895779954864144E-2</v>
      </c>
      <c r="F13" s="81">
        <f>+[2]Md€!M11</f>
        <v>163.170551679</v>
      </c>
      <c r="G13" s="82">
        <f>+'[2]Tx croiss'!M11</f>
        <v>1.6568530529445624E-2</v>
      </c>
      <c r="H13" s="81">
        <f>+[2]Md€!N11</f>
        <v>165.87404794599999</v>
      </c>
    </row>
    <row r="14" spans="1:9" x14ac:dyDescent="0.2">
      <c r="A14" s="86" t="s">
        <v>151</v>
      </c>
      <c r="B14" s="81">
        <f>+[2]Md€!K12</f>
        <v>58.757455733999997</v>
      </c>
      <c r="C14" s="82">
        <f>+'[2]Tx croiss'!K12</f>
        <v>3.7508392279223868E-2</v>
      </c>
      <c r="D14" s="81">
        <f>+[2]Md€!L12</f>
        <v>60.961353432999999</v>
      </c>
      <c r="E14" s="82">
        <f>+'[2]Tx croiss'!L12</f>
        <v>-5.7778243750298941E-2</v>
      </c>
      <c r="F14" s="81">
        <f>+[2]Md€!M12</f>
        <v>57.439113495000001</v>
      </c>
      <c r="G14" s="82">
        <f>+'[2]Tx croiss'!M12</f>
        <v>4.9178542340245102E-2</v>
      </c>
      <c r="H14" s="81">
        <f>+[2]Md€!N12</f>
        <v>60.263885369999997</v>
      </c>
    </row>
    <row r="15" spans="1:9" s="79" customFormat="1" x14ac:dyDescent="0.2">
      <c r="A15" s="86" t="s">
        <v>152</v>
      </c>
      <c r="B15" s="81">
        <f>+[2]Md€!K13</f>
        <v>92.598079091000002</v>
      </c>
      <c r="C15" s="82">
        <f>+'[2]Tx croiss'!K13</f>
        <v>5.5348324065827459E-2</v>
      </c>
      <c r="D15" s="81">
        <f>+[2]Md€!L13</f>
        <v>97.319003178000003</v>
      </c>
      <c r="E15" s="82">
        <f>+'[2]Tx croiss'!L13</f>
        <v>8.6441853402601687E-2</v>
      </c>
      <c r="F15" s="81">
        <f>+[2]Md€!M13</f>
        <v>105.731438184</v>
      </c>
      <c r="G15" s="82">
        <f>+'[2]Tx croiss'!M13</f>
        <v>-1.1470155904712565E-3</v>
      </c>
      <c r="H15" s="81">
        <f>+[2]Md€!N13</f>
        <v>105.61016257599999</v>
      </c>
    </row>
    <row r="16" spans="1:9" x14ac:dyDescent="0.2">
      <c r="A16" s="80" t="s">
        <v>153</v>
      </c>
      <c r="B16" s="81">
        <f>+[2]Md€!K14</f>
        <v>36.944908712999997</v>
      </c>
      <c r="C16" s="82">
        <f>+'[2]Tx croiss'!K14</f>
        <v>5.6424273401072256E-3</v>
      </c>
      <c r="D16" s="81">
        <f>+[2]Md€!L14</f>
        <v>37.153367676000002</v>
      </c>
      <c r="E16" s="82">
        <f>+'[2]Tx croiss'!L14</f>
        <v>1.8776573017111442E-2</v>
      </c>
      <c r="F16" s="81">
        <f>+[2]Md€!M14</f>
        <v>37.850980597000003</v>
      </c>
      <c r="G16" s="82">
        <f>+'[2]Tx croiss'!M14</f>
        <v>7.2733064152588067E-3</v>
      </c>
      <c r="H16" s="81">
        <f>+[2]Md€!N14</f>
        <v>38.126282377000003</v>
      </c>
    </row>
    <row r="17" spans="1:8" x14ac:dyDescent="0.2">
      <c r="A17" s="86" t="s">
        <v>154</v>
      </c>
      <c r="B17" s="81">
        <f>+[2]Md€!K15</f>
        <v>26.634344877</v>
      </c>
      <c r="C17" s="82">
        <f>+'[2]Tx croiss'!K15</f>
        <v>-6.4675832199182492E-3</v>
      </c>
      <c r="D17" s="81">
        <f>+[2]Md€!L15</f>
        <v>26.462085035000001</v>
      </c>
      <c r="E17" s="82">
        <f>+'[2]Tx croiss'!L15</f>
        <v>1.1763804083777529E-2</v>
      </c>
      <c r="F17" s="81">
        <f>+[2]Md€!M15</f>
        <v>26.773379818999999</v>
      </c>
      <c r="G17" s="82">
        <f>+'[2]Tx croiss'!M15</f>
        <v>1.2174968614484527E-2</v>
      </c>
      <c r="H17" s="81">
        <f>+[2]Md€!N15</f>
        <v>27.099344878</v>
      </c>
    </row>
    <row r="18" spans="1:8" x14ac:dyDescent="0.2">
      <c r="A18" s="86" t="s">
        <v>155</v>
      </c>
      <c r="B18" s="81">
        <f>+[2]Md€!K16</f>
        <v>1.985802485</v>
      </c>
      <c r="C18" s="82">
        <f>+'[2]Tx croiss'!K16</f>
        <v>2.4539723546574077E-2</v>
      </c>
      <c r="D18" s="81">
        <f>+[2]Md€!L16</f>
        <v>2.034533529</v>
      </c>
      <c r="E18" s="82">
        <f>+'[2]Tx croiss'!L16</f>
        <v>1.5272505248548285E-2</v>
      </c>
      <c r="F18" s="81">
        <f>+[2]Md€!M16</f>
        <v>2.0656059529999999</v>
      </c>
      <c r="G18" s="82">
        <f>+'[2]Tx croiss'!M16</f>
        <v>9.0983592357996024E-3</v>
      </c>
      <c r="H18" s="81">
        <f>+[2]Md€!N16</f>
        <v>2.0843995780000002</v>
      </c>
    </row>
    <row r="19" spans="1:8" x14ac:dyDescent="0.2">
      <c r="A19" s="86" t="s">
        <v>156</v>
      </c>
      <c r="B19" s="81">
        <f>+[2]Md€!K17</f>
        <v>8.3247613509999994</v>
      </c>
      <c r="C19" s="82">
        <f>+'[2]Tx croiss'!K17</f>
        <v>3.9879553058913775E-2</v>
      </c>
      <c r="D19" s="81">
        <f>+[2]Md€!L17</f>
        <v>8.6567491130000001</v>
      </c>
      <c r="E19" s="82">
        <f>+'[2]Tx croiss'!L17</f>
        <v>4.1036849672184683E-2</v>
      </c>
      <c r="F19" s="81">
        <f>+[2]Md€!M17</f>
        <v>9.0119948250000004</v>
      </c>
      <c r="G19" s="82">
        <f>+'[2]Tx croiss'!M17</f>
        <v>-7.7071618824414712E-3</v>
      </c>
      <c r="H19" s="81">
        <f>+[2]Md€!N17</f>
        <v>8.9425379219999996</v>
      </c>
    </row>
    <row r="20" spans="1:8" x14ac:dyDescent="0.2">
      <c r="A20" s="80" t="s">
        <v>157</v>
      </c>
      <c r="B20" s="81">
        <f>+[2]Md€!K18</f>
        <v>18.366509099999998</v>
      </c>
      <c r="C20" s="82">
        <f>+'[2]Tx croiss'!K18</f>
        <v>7.3095180845918595E-2</v>
      </c>
      <c r="D20" s="81">
        <f>+[2]Md€!L18</f>
        <v>19.511739840000001</v>
      </c>
      <c r="E20" s="82">
        <f>+'[2]Tx croiss'!L18</f>
        <v>7.6275824821575799E-2</v>
      </c>
      <c r="F20" s="81">
        <f>+[2]Md€!M18</f>
        <v>21.000013890000002</v>
      </c>
      <c r="G20" s="82">
        <f>+'[2]Tx croiss'!M18</f>
        <v>2.5818888208363866E-2</v>
      </c>
      <c r="H20" s="81">
        <f>+[2]Md€!N18</f>
        <v>21.542210901000001</v>
      </c>
    </row>
    <row r="21" spans="1:8" x14ac:dyDescent="0.2">
      <c r="A21" s="80" t="s">
        <v>94</v>
      </c>
      <c r="B21" s="81">
        <f>+[2]Md€!K19</f>
        <v>14.595021115</v>
      </c>
      <c r="C21" s="82">
        <f>+'[2]Tx croiss'!K19</f>
        <v>0.10429038269202162</v>
      </c>
      <c r="D21" s="81">
        <f>+[2]Md€!L19</f>
        <v>15.893983763</v>
      </c>
      <c r="E21" s="82">
        <f>+'[2]Tx croiss'!L19</f>
        <v>6.3282080376943384E-2</v>
      </c>
      <c r="F21" s="81">
        <f>+[2]Md€!M19</f>
        <v>16.899788121</v>
      </c>
      <c r="G21" s="82">
        <f>+'[2]Tx croiss'!M19</f>
        <v>5.9241772442945706E-2</v>
      </c>
      <c r="H21" s="81">
        <f>+[2]Md€!N19</f>
        <v>18.310855317000001</v>
      </c>
    </row>
    <row r="22" spans="1:8" x14ac:dyDescent="0.2">
      <c r="A22" s="91" t="s">
        <v>158</v>
      </c>
      <c r="B22" s="92">
        <f>+[2]Md€!K20</f>
        <v>8.2068260710000001</v>
      </c>
      <c r="C22" s="93">
        <f>+'[2]Tx croiss'!K20</f>
        <v>5.7764052694443624E-2</v>
      </c>
      <c r="D22" s="92">
        <f>+[2]Md€!L20</f>
        <v>8.6732666189999996</v>
      </c>
      <c r="E22" s="93">
        <f>+'[2]Tx croiss'!L20</f>
        <v>6.4387291378388056E-2</v>
      </c>
      <c r="F22" s="92">
        <f>+[2]Md€!M20</f>
        <v>9.2317147639999995</v>
      </c>
      <c r="G22" s="93">
        <f>+'[2]Tx croiss'!M20</f>
        <v>6.4734964660136507E-2</v>
      </c>
      <c r="H22" s="92">
        <f>+[2]Md€!N20</f>
        <v>9.8293294929999995</v>
      </c>
    </row>
    <row r="23" spans="1:8" s="79" customFormat="1" x14ac:dyDescent="0.2">
      <c r="A23" s="94" t="s">
        <v>159</v>
      </c>
      <c r="B23" s="76">
        <f>+[2]Md€!K21</f>
        <v>39.710859481999996</v>
      </c>
      <c r="C23" s="77">
        <f>+'[2]Tx croiss'!K21</f>
        <v>5.3638136577826234E-2</v>
      </c>
      <c r="D23" s="76">
        <f>+[2]Md€!L21</f>
        <v>41.592100895000002</v>
      </c>
      <c r="E23" s="77">
        <f>+'[2]Tx croiss'!L21</f>
        <v>-8.0159245439818561E-2</v>
      </c>
      <c r="F23" s="76">
        <f>+[2]Md€!M21</f>
        <v>38.258109470999997</v>
      </c>
      <c r="G23" s="77">
        <f>+'[2]Tx croiss'!M21</f>
        <v>-6.199460469414575E-2</v>
      </c>
      <c r="H23" s="76">
        <f>+[2]Md€!N21</f>
        <v>35.886313098000002</v>
      </c>
    </row>
    <row r="24" spans="1:8" s="79" customFormat="1" x14ac:dyDescent="0.2">
      <c r="A24" s="95" t="s">
        <v>160</v>
      </c>
      <c r="B24" s="84">
        <f>+[2]Md€!K22</f>
        <v>24.065964399999999</v>
      </c>
      <c r="C24" s="85">
        <f>+'[2]Tx croiss'!K22</f>
        <v>8.0018482661564416E-2</v>
      </c>
      <c r="D24" s="84">
        <f>+[2]Md€!L22</f>
        <v>25.799632305999999</v>
      </c>
      <c r="E24" s="85">
        <f>+'[2]Tx croiss'!L22</f>
        <v>-0.13895971622689529</v>
      </c>
      <c r="F24" s="84">
        <f>+[2]Md€!M22</f>
        <v>22.214522722000002</v>
      </c>
      <c r="G24" s="85">
        <f>+'[2]Tx croiss'!M22</f>
        <v>-0.11658957139939041</v>
      </c>
      <c r="H24" s="84">
        <f>+[2]Md€!N22</f>
        <v>19.624541039</v>
      </c>
    </row>
    <row r="25" spans="1:8" x14ac:dyDescent="0.2">
      <c r="A25" s="96" t="s">
        <v>161</v>
      </c>
      <c r="B25" s="1700">
        <f>+[2]Md€!K23</f>
        <v>63.643933902000001</v>
      </c>
      <c r="C25" s="77">
        <f>+'[2]Tx croiss'!K23</f>
        <v>7.131541219240356E-2</v>
      </c>
      <c r="D25" s="1700">
        <f>+[2]Md€!L23</f>
        <v>67.862011960999993</v>
      </c>
      <c r="E25" s="77">
        <f>+'[2]Tx croiss'!L23</f>
        <v>6.9389958799132012E-2</v>
      </c>
      <c r="F25" s="1700">
        <f>+[2]Md€!M23</f>
        <v>72.570954174999997</v>
      </c>
      <c r="G25" s="77">
        <f>+'[2]Tx croiss'!M23</f>
        <v>6.6073182673569208E-2</v>
      </c>
      <c r="H25" s="76">
        <f>+[2]Md€!N23</f>
        <v>77.365948087000007</v>
      </c>
    </row>
    <row r="26" spans="1:8" s="79" customFormat="1" x14ac:dyDescent="0.2">
      <c r="A26" s="97" t="s">
        <v>109</v>
      </c>
      <c r="B26" s="81">
        <f>+[2]Md€!K24</f>
        <v>44.094451495000001</v>
      </c>
      <c r="C26" s="82">
        <f>+'[2]Tx croiss'!K24</f>
        <v>8.961054143872782E-2</v>
      </c>
      <c r="D26" s="81">
        <f>+[2]Md€!L24</f>
        <v>47.719586909</v>
      </c>
      <c r="E26" s="82">
        <f>+'[2]Tx croiss'!L24</f>
        <v>8.5126612259794232E-2</v>
      </c>
      <c r="F26" s="81">
        <f>+[2]Md€!M24</f>
        <v>51.781793681000003</v>
      </c>
      <c r="G26" s="82">
        <f>+'[2]Tx croiss'!M24</f>
        <v>6.3247643489833472E-2</v>
      </c>
      <c r="H26" s="81">
        <f>+[2]Md€!N24</f>
        <v>55.056870107000002</v>
      </c>
    </row>
    <row r="27" spans="1:8" x14ac:dyDescent="0.2">
      <c r="A27" s="97" t="s">
        <v>162</v>
      </c>
      <c r="B27" s="81">
        <f>+[2]Md€!K25</f>
        <v>16.269817343</v>
      </c>
      <c r="C27" s="82">
        <f>+'[2]Tx croiss'!K25</f>
        <v>2.0562576023260615E-2</v>
      </c>
      <c r="D27" s="81">
        <f>+[2]Md€!L25</f>
        <v>16.604366699</v>
      </c>
      <c r="E27" s="82">
        <f>+'[2]Tx croiss'!L25</f>
        <v>4.8202058561390482E-2</v>
      </c>
      <c r="F27" s="81">
        <f>+[2]Md€!M25</f>
        <v>17.404731354999999</v>
      </c>
      <c r="G27" s="82">
        <f>+'[2]Tx croiss'!M25</f>
        <v>5.2191483021025942E-2</v>
      </c>
      <c r="H27" s="81">
        <f>+[2]Md€!N25</f>
        <v>18.313110095999999</v>
      </c>
    </row>
    <row r="28" spans="1:8" x14ac:dyDescent="0.2">
      <c r="A28" s="97" t="s">
        <v>163</v>
      </c>
      <c r="B28" s="81">
        <f>+[2]Md€!K26</f>
        <v>3.279665064</v>
      </c>
      <c r="C28" s="82">
        <f>+'[2]Tx croiss'!K26</f>
        <v>7.8786487021590634E-2</v>
      </c>
      <c r="D28" s="81">
        <f>+[2]Md€!L26</f>
        <v>3.5380583529999998</v>
      </c>
      <c r="E28" s="82">
        <f>+'[2]Tx croiss'!L26</f>
        <v>-4.3421899717887458E-2</v>
      </c>
      <c r="F28" s="81">
        <f>+[2]Md€!M26</f>
        <v>3.3844291379999998</v>
      </c>
      <c r="G28" s="82">
        <f>+'[2]Tx croiss'!M26</f>
        <v>0.18069184493588897</v>
      </c>
      <c r="H28" s="81">
        <f>+[2]Md€!N26</f>
        <v>3.9959678830000001</v>
      </c>
    </row>
    <row r="29" spans="1:8" s="79" customFormat="1" x14ac:dyDescent="0.2">
      <c r="A29" s="95" t="s">
        <v>164</v>
      </c>
      <c r="B29" s="84">
        <f>+[2]Md€!K27</f>
        <v>26.636375621999999</v>
      </c>
      <c r="C29" s="85">
        <f>+'[2]Tx croiss'!K27</f>
        <v>4.0073836621569603E-2</v>
      </c>
      <c r="D29" s="84">
        <f>+[2]Md€!L27</f>
        <v>27.684237542999998</v>
      </c>
      <c r="E29" s="85">
        <f>+'[2]Tx croiss'!L27</f>
        <v>7.5398393499473082E-2</v>
      </c>
      <c r="F29" s="84">
        <f>+[2]Md€!M27</f>
        <v>29.771584578999999</v>
      </c>
      <c r="G29" s="85">
        <f>+'[2]Tx croiss'!M27</f>
        <v>4.5874634834296657E-2</v>
      </c>
      <c r="H29" s="84">
        <f>+[2]Md€!N27</f>
        <v>31.137345150000002</v>
      </c>
    </row>
    <row r="30" spans="1:8" x14ac:dyDescent="0.2">
      <c r="A30" s="97" t="s">
        <v>124</v>
      </c>
      <c r="B30" s="81">
        <f>+[2]Md€!K28</f>
        <v>5.9562845050000002</v>
      </c>
      <c r="C30" s="82">
        <f>+'[2]Tx croiss'!K28</f>
        <v>-4.3521582419777327E-2</v>
      </c>
      <c r="D30" s="81">
        <f>+[2]Md€!L28</f>
        <v>5.6970575779999999</v>
      </c>
      <c r="E30" s="82">
        <f>+'[2]Tx croiss'!L28</f>
        <v>4.6541118703785633E-2</v>
      </c>
      <c r="F30" s="81">
        <f>+[2]Md€!M28</f>
        <v>5.962205011</v>
      </c>
      <c r="G30" s="82">
        <f>+'[2]Tx croiss'!M28</f>
        <v>9.3561310114433471E-2</v>
      </c>
      <c r="H30" s="81">
        <f>+[2]Md€!N28</f>
        <v>6.5200367229999996</v>
      </c>
    </row>
    <row r="31" spans="1:8" x14ac:dyDescent="0.2">
      <c r="A31" s="97" t="s">
        <v>165</v>
      </c>
      <c r="B31" s="81">
        <f>+[2]Md€!K29</f>
        <v>15.775781152</v>
      </c>
      <c r="C31" s="82">
        <f>+'[2]Tx croiss'!K29</f>
        <v>6.1036253899021231E-2</v>
      </c>
      <c r="D31" s="81">
        <f>+[2]Md€!L29</f>
        <v>16.721943783</v>
      </c>
      <c r="E31" s="82">
        <f>+'[2]Tx croiss'!L29</f>
        <v>0.10609341581470866</v>
      </c>
      <c r="F31" s="81">
        <f>+[2]Md€!M29</f>
        <v>18.496031918</v>
      </c>
      <c r="G31" s="82">
        <f>+'[2]Tx croiss'!M29</f>
        <v>4.7476358004411967E-2</v>
      </c>
      <c r="H31" s="81">
        <f>+[2]Md€!N29</f>
        <v>19.374156151000001</v>
      </c>
    </row>
    <row r="32" spans="1:8" x14ac:dyDescent="0.2">
      <c r="A32" s="98" t="s">
        <v>166</v>
      </c>
      <c r="B32" s="92">
        <f>+[2]Md€!K30</f>
        <v>4.9043099650000004</v>
      </c>
      <c r="C32" s="82">
        <f>+'[2]Tx croiss'!K30</f>
        <v>7.4258863330239233E-2</v>
      </c>
      <c r="D32" s="92">
        <f>+[2]Md€!L30</f>
        <v>5.2652361809999997</v>
      </c>
      <c r="E32" s="82">
        <f>+'[2]Tx croiss'!L30</f>
        <v>9.1375709172578645E-3</v>
      </c>
      <c r="F32" s="92">
        <f>+[2]Md€!M30</f>
        <v>5.3133476499999999</v>
      </c>
      <c r="G32" s="82">
        <f>+'[2]Tx croiss'!M30</f>
        <v>-1.3211138932345268E-2</v>
      </c>
      <c r="H32" s="92">
        <f>+[2]Md€!N30</f>
        <v>5.243152276</v>
      </c>
    </row>
    <row r="33" spans="1:10" s="79" customFormat="1" x14ac:dyDescent="0.2">
      <c r="A33" s="96" t="s">
        <v>167</v>
      </c>
      <c r="B33" s="76">
        <f>+[2]Md€!K31</f>
        <v>253.401874244</v>
      </c>
      <c r="C33" s="77">
        <f>+'[2]Tx croiss'!K31</f>
        <v>5.2344085706954591E-2</v>
      </c>
      <c r="D33" s="76">
        <f>+[2]Md€!L31</f>
        <v>265.78262557599999</v>
      </c>
      <c r="E33" s="77">
        <f>+'[2]Tx croiss'!L31</f>
        <v>6.2770349050635943E-2</v>
      </c>
      <c r="F33" s="76">
        <f>+[2]Md€!M31</f>
        <v>282.46589375500002</v>
      </c>
      <c r="G33" s="77">
        <f>+'[2]Tx croiss'!M31</f>
        <v>4.4948673622920321E-2</v>
      </c>
      <c r="H33" s="76">
        <f>+[2]Md€!N31</f>
        <v>295.16236102300002</v>
      </c>
    </row>
    <row r="34" spans="1:10" x14ac:dyDescent="0.2">
      <c r="A34" s="95" t="s">
        <v>168</v>
      </c>
      <c r="B34" s="84">
        <f>+[2]Md€!K32</f>
        <v>256.10517544599998</v>
      </c>
      <c r="C34" s="85">
        <f>+'[2]Tx croiss'!K32</f>
        <v>4.6557978390542765E-2</v>
      </c>
      <c r="D34" s="84">
        <f>+[2]Md€!L32</f>
        <v>267.19695205199997</v>
      </c>
      <c r="E34" s="85">
        <f>+'[2]Tx croiss'!L32</f>
        <v>4.0148966878605252E-2</v>
      </c>
      <c r="F34" s="84">
        <f>+[2]Md€!M32</f>
        <v>277.92463363000002</v>
      </c>
      <c r="G34" s="85">
        <f>+'[2]Tx croiss'!M32</f>
        <v>2.481045837836704E-2</v>
      </c>
      <c r="H34" s="84">
        <f>+[2]Md€!N32</f>
        <v>284.82007118500002</v>
      </c>
    </row>
    <row r="35" spans="1:10" s="79" customFormat="1" ht="15" customHeight="1" x14ac:dyDescent="0.2">
      <c r="A35" s="99" t="s">
        <v>169</v>
      </c>
      <c r="B35" s="100">
        <f>+[2]Md€!K33</f>
        <v>2.703301202</v>
      </c>
      <c r="C35" s="101"/>
      <c r="D35" s="100">
        <f>+[2]Md€!L33</f>
        <v>1.4143264769999999</v>
      </c>
      <c r="E35" s="101"/>
      <c r="F35" s="100">
        <f>+[2]Md€!M33</f>
        <v>-4.5412601239999999</v>
      </c>
      <c r="G35" s="101"/>
      <c r="H35" s="100">
        <f>+[2]Md€!N33</f>
        <v>-10.342289837999999</v>
      </c>
    </row>
    <row r="36" spans="1:10" s="79" customFormat="1" ht="15" customHeight="1" x14ac:dyDescent="0.2">
      <c r="A36" s="102" t="s">
        <v>170</v>
      </c>
      <c r="B36" s="103">
        <f>+[2]Md€!K34</f>
        <v>15.644895081</v>
      </c>
      <c r="C36" s="104">
        <f>+'[2]Tx croiss'!K34</f>
        <v>1.3207445187375821E-2</v>
      </c>
      <c r="D36" s="103">
        <f>+[2]Md€!L34</f>
        <v>15.792468589</v>
      </c>
      <c r="E36" s="104">
        <f>+'[2]Tx croiss'!L34</f>
        <v>1.5901134049106869E-2</v>
      </c>
      <c r="F36" s="103">
        <f>+[2]Md€!M34</f>
        <v>16.043586748999999</v>
      </c>
      <c r="G36" s="104">
        <f>+'[2]Tx croiss'!M34</f>
        <v>1.3599534406706137E-2</v>
      </c>
      <c r="H36" s="103">
        <f>+[2]Md€!N34</f>
        <v>16.261772058999998</v>
      </c>
    </row>
    <row r="37" spans="1:10" ht="15" customHeight="1" x14ac:dyDescent="0.2">
      <c r="A37" s="97" t="s">
        <v>171</v>
      </c>
      <c r="B37" s="81">
        <f>+[2]Md€!K35</f>
        <v>17.972438544999999</v>
      </c>
      <c r="C37" s="82">
        <f>+'[2]Tx croiss'!K35</f>
        <v>2.2388982767252319E-2</v>
      </c>
      <c r="D37" s="81">
        <f>+[2]Md€!L35</f>
        <v>18.346880906999999</v>
      </c>
      <c r="E37" s="82">
        <f>+'[2]Tx croiss'!L35</f>
        <v>-2.1680433912242614E-2</v>
      </c>
      <c r="F37" s="81">
        <f>+[2]Md€!M35</f>
        <v>17.949112568</v>
      </c>
      <c r="G37" s="82">
        <f>+'[2]Tx croiss'!M35</f>
        <v>0.31812901297304963</v>
      </c>
      <c r="H37" s="81">
        <f>+[2]Md€!N35</f>
        <v>23.659246032999999</v>
      </c>
    </row>
    <row r="38" spans="1:10" ht="15" customHeight="1" x14ac:dyDescent="0.2">
      <c r="A38" s="97" t="s">
        <v>172</v>
      </c>
      <c r="B38" s="105">
        <f>+[2]Md€!K36</f>
        <v>2.3275434640000001</v>
      </c>
      <c r="C38" s="82"/>
      <c r="D38" s="105">
        <f>+[2]Md€!L36</f>
        <v>2.5544123189999999</v>
      </c>
      <c r="E38" s="82"/>
      <c r="F38" s="105">
        <f>+[2]Md€!M36</f>
        <v>1.9055258180000001</v>
      </c>
      <c r="G38" s="82"/>
      <c r="H38" s="105">
        <f>+[2]Md€!N36</f>
        <v>7.3974739740000004</v>
      </c>
    </row>
    <row r="39" spans="1:10" ht="15" customHeight="1" x14ac:dyDescent="0.2">
      <c r="A39" s="96" t="s">
        <v>173</v>
      </c>
      <c r="B39" s="76">
        <f>+[2]Md€!K37</f>
        <v>269.04676932500001</v>
      </c>
      <c r="C39" s="77">
        <f>+'[2]Tx croiss'!K37</f>
        <v>5.0069203689362851E-2</v>
      </c>
      <c r="D39" s="76">
        <f>+[2]Md€!L37</f>
        <v>281.57509416400001</v>
      </c>
      <c r="E39" s="77">
        <f>+'[2]Tx croiss'!L37</f>
        <v>6.0141634295740598E-2</v>
      </c>
      <c r="F39" s="76">
        <f>+[2]Md€!M37</f>
        <v>298.50948050400001</v>
      </c>
      <c r="G39" s="77">
        <f>+'[2]Tx croiss'!M37</f>
        <v>4.3263793686535656E-2</v>
      </c>
      <c r="H39" s="76">
        <f>+[2]Md€!N37</f>
        <v>311.42413308200003</v>
      </c>
    </row>
    <row r="40" spans="1:10" ht="15" customHeight="1" x14ac:dyDescent="0.2">
      <c r="A40" s="95" t="s">
        <v>174</v>
      </c>
      <c r="B40" s="84">
        <f>+[2]Md€!K38</f>
        <v>274.07761399100002</v>
      </c>
      <c r="C40" s="85">
        <f>+'[2]Tx croiss'!K38</f>
        <v>4.4970762369680006E-2</v>
      </c>
      <c r="D40" s="84">
        <f>+[2]Md€!L38</f>
        <v>285.54383295899999</v>
      </c>
      <c r="E40" s="85">
        <f>+'[2]Tx croiss'!L38</f>
        <v>3.617627854874117E-2</v>
      </c>
      <c r="F40" s="84">
        <f>+[2]Md€!M38</f>
        <v>295.87374619799999</v>
      </c>
      <c r="G40" s="85">
        <f>+'[2]Tx croiss'!M38</f>
        <v>4.2604560833742644E-2</v>
      </c>
      <c r="H40" s="84">
        <f>+[2]Md€!N38</f>
        <v>308.47931721700002</v>
      </c>
    </row>
    <row r="41" spans="1:10" ht="15" customHeight="1" x14ac:dyDescent="0.2">
      <c r="A41" s="126" t="s">
        <v>175</v>
      </c>
      <c r="B41" s="107">
        <f>+[2]Md€!K39</f>
        <v>5.0308446660000001</v>
      </c>
      <c r="C41" s="108"/>
      <c r="D41" s="107">
        <f>+[2]Md€!L39</f>
        <v>3.9687387950000002</v>
      </c>
      <c r="E41" s="108"/>
      <c r="F41" s="107">
        <f>+[2]Md€!M39</f>
        <v>-2.6357343059999998</v>
      </c>
      <c r="G41" s="108"/>
      <c r="H41" s="107">
        <f>+[2]Md€!N39</f>
        <v>-2.9448158640000002</v>
      </c>
    </row>
    <row r="42" spans="1:10" ht="20.25" customHeight="1" x14ac:dyDescent="0.2">
      <c r="A42" s="109" t="s">
        <v>2039</v>
      </c>
      <c r="B42" s="110">
        <f>+[2]Md€!K40</f>
        <v>171.61362794499999</v>
      </c>
      <c r="C42" s="111">
        <f>+'[2]Tx croiss'!K40</f>
        <v>1.1614616536566924E-2</v>
      </c>
      <c r="D42" s="110">
        <f>+[2]Md€!L40</f>
        <v>172.81841663500001</v>
      </c>
      <c r="E42" s="111">
        <f>+'[2]Tx croiss'!L40</f>
        <v>1.2081767416084244E-2</v>
      </c>
      <c r="F42" s="110">
        <f>+[2]Md€!M40</f>
        <v>174.90636855</v>
      </c>
      <c r="G42" s="111">
        <f>+'[2]Tx croiss'!M40</f>
        <v>4.2743646260443802E-2</v>
      </c>
      <c r="H42" s="110">
        <f>+[2]Md€!N40</f>
        <v>182.382504496</v>
      </c>
    </row>
    <row r="43" spans="1:10" ht="15" customHeight="1" x14ac:dyDescent="0.2">
      <c r="A43" s="94" t="s">
        <v>176</v>
      </c>
      <c r="B43" s="147"/>
      <c r="C43" s="146"/>
      <c r="D43" s="147"/>
      <c r="E43" s="146"/>
      <c r="F43" s="147"/>
      <c r="G43" s="146"/>
      <c r="H43" s="147"/>
    </row>
    <row r="44" spans="1:10" ht="15" customHeight="1" x14ac:dyDescent="0.2">
      <c r="A44" s="97" t="s">
        <v>177</v>
      </c>
      <c r="B44" s="150">
        <f>+[2]taux_et_ddd!K6</f>
        <v>0.17305559410454835</v>
      </c>
      <c r="C44" s="149">
        <f>+'[2]Tx croiss'!K42</f>
        <v>0.10425177767245386</v>
      </c>
      <c r="D44" s="150">
        <f>+[2]taux_et_ddd!L6</f>
        <v>0.17365299783881463</v>
      </c>
      <c r="E44" s="149">
        <f>+'[2]Tx croiss'!L42</f>
        <v>-1.9481571707607781</v>
      </c>
      <c r="F44" s="150">
        <f>+[2]taux_et_ddd!M6</f>
        <v>0.15417142613120685</v>
      </c>
      <c r="G44" s="149">
        <f>+'[2]Tx croiss'!M42</f>
        <v>-1.2710028033528276</v>
      </c>
      <c r="H44" s="150">
        <f>+[2]taux_et_ddd!N6</f>
        <v>0.14146139809767858</v>
      </c>
    </row>
    <row r="45" spans="1:10" ht="15" customHeight="1" x14ac:dyDescent="0.2">
      <c r="A45" s="97" t="s">
        <v>178</v>
      </c>
      <c r="B45" s="150">
        <f>+[2]taux_et_ddd!K7</f>
        <v>0.10487684782618956</v>
      </c>
      <c r="C45" s="149">
        <f>+'[2]Tx croiss'!K43</f>
        <v>0.3261960667679642</v>
      </c>
      <c r="D45" s="150">
        <f>+[2]taux_et_ddd!L7</f>
        <v>0.10771717217137776</v>
      </c>
      <c r="E45" s="149">
        <f>+'[2]Tx croiss'!L43</f>
        <v>-1.8197729202798691</v>
      </c>
      <c r="F45" s="150">
        <f>+[2]taux_et_ddd!M7</f>
        <v>8.9519442968579069E-2</v>
      </c>
      <c r="G45" s="149">
        <f>+'[2]Tx croiss'!M43</f>
        <v>-1.2160840962820871</v>
      </c>
      <c r="H45" s="150">
        <f>+[2]taux_et_ddd!N7</f>
        <v>7.7358602005758198E-2</v>
      </c>
    </row>
    <row r="46" spans="1:10" ht="15" customHeight="1" x14ac:dyDescent="0.2">
      <c r="A46" s="97" t="s">
        <v>179</v>
      </c>
      <c r="B46" s="150">
        <f>+[2]taux_et_ddd!K8</f>
        <v>0.74787347158579176</v>
      </c>
      <c r="C46" s="149">
        <f>+'[2]Tx croiss'!K44</f>
        <v>-2.546190369139012</v>
      </c>
      <c r="D46" s="150">
        <f>+[2]taux_et_ddd!L8</f>
        <v>0.72154172269842531</v>
      </c>
      <c r="E46" s="149">
        <f>+'[2]Tx croiss'!L44</f>
        <v>-1.6709083249157319</v>
      </c>
      <c r="F46" s="150">
        <f>+[2]taux_et_ddd!M8</f>
        <v>0.70483263944926799</v>
      </c>
      <c r="G46" s="149">
        <f>+'[2]Tx croiss'!M44</f>
        <v>1.4106751290155262</v>
      </c>
      <c r="H46" s="150">
        <f>+[2]taux_et_ddd!N8</f>
        <v>0.71893939073942326</v>
      </c>
      <c r="I46" s="166"/>
      <c r="J46" s="166"/>
    </row>
    <row r="47" spans="1:10" ht="15" customHeight="1" x14ac:dyDescent="0.2">
      <c r="A47" s="115" t="s">
        <v>180</v>
      </c>
      <c r="B47" s="152">
        <f>+[2]taux_et_ddd!K9</f>
        <v>4.3215792904907646</v>
      </c>
      <c r="C47" s="151">
        <f>+'[2]Tx croiss'!K45</f>
        <v>-0.17260624146180614</v>
      </c>
      <c r="D47" s="152">
        <f>+[2]taux_et_ddd!L9</f>
        <v>4.1550778372865365</v>
      </c>
      <c r="E47" s="151">
        <f>+'[2]Tx croiss'!L45</f>
        <v>0.41666841386005071</v>
      </c>
      <c r="F47" s="152">
        <f>+[2]taux_et_ddd!M9</f>
        <v>4.5717462511465872</v>
      </c>
      <c r="G47" s="151">
        <f>+'[2]Tx croiss'!M45</f>
        <v>0.51048395728807261</v>
      </c>
      <c r="H47" s="152">
        <f>+[2]taux_et_ddd!N9</f>
        <v>5.0822302084346598</v>
      </c>
      <c r="I47" s="166"/>
      <c r="J47" s="166"/>
    </row>
    <row r="48" spans="1:10" ht="24" customHeight="1" x14ac:dyDescent="0.2">
      <c r="A48" s="1723" t="s">
        <v>222</v>
      </c>
      <c r="B48" s="1723"/>
      <c r="C48" s="1723"/>
      <c r="D48" s="1723"/>
      <c r="E48" s="1723"/>
      <c r="F48" s="1723"/>
      <c r="G48" s="1723"/>
      <c r="H48" s="1723"/>
      <c r="I48" s="166"/>
      <c r="J48" s="166"/>
    </row>
    <row r="49" spans="1:10" ht="23.45" customHeight="1" x14ac:dyDescent="0.2">
      <c r="A49" s="1710" t="s">
        <v>2003</v>
      </c>
      <c r="B49" s="1710"/>
      <c r="C49" s="1710"/>
      <c r="D49" s="1710"/>
      <c r="E49" s="1710"/>
      <c r="F49" s="1710"/>
      <c r="G49" s="1710"/>
      <c r="H49" s="1710"/>
      <c r="I49" s="166"/>
      <c r="J49" s="166"/>
    </row>
    <row r="50" spans="1:10" ht="26.25" customHeight="1" x14ac:dyDescent="0.2">
      <c r="A50" s="1724" t="s">
        <v>2067</v>
      </c>
      <c r="B50" s="1724"/>
      <c r="C50" s="1724"/>
      <c r="D50" s="1724"/>
      <c r="E50" s="1724"/>
      <c r="F50" s="1724"/>
      <c r="G50" s="1724"/>
      <c r="H50" s="1724"/>
      <c r="I50" s="166"/>
      <c r="J50" s="166"/>
    </row>
    <row r="51" spans="1:10" ht="12" customHeight="1" x14ac:dyDescent="0.2">
      <c r="A51" s="1722" t="s">
        <v>2042</v>
      </c>
      <c r="B51" s="1722"/>
      <c r="C51" s="1722"/>
      <c r="D51" s="1722"/>
      <c r="E51" s="1722"/>
      <c r="F51" s="1722"/>
      <c r="G51" s="1722"/>
      <c r="H51" s="1722"/>
      <c r="I51" s="166"/>
      <c r="J51" s="166"/>
    </row>
    <row r="52" spans="1:10" ht="12.75" customHeight="1" x14ac:dyDescent="0.2">
      <c r="A52" s="119" t="s">
        <v>223</v>
      </c>
      <c r="B52" s="207"/>
      <c r="C52" s="207"/>
      <c r="D52" s="207"/>
      <c r="E52" s="207"/>
      <c r="F52" s="207"/>
      <c r="G52" s="207"/>
      <c r="H52" s="207"/>
      <c r="I52" s="209"/>
      <c r="J52" s="210"/>
    </row>
    <row r="53" spans="1:10" ht="13.5" customHeight="1" x14ac:dyDescent="0.2">
      <c r="A53" s="169" t="s">
        <v>219</v>
      </c>
      <c r="B53" s="207"/>
      <c r="C53" s="207"/>
      <c r="D53" s="207"/>
      <c r="E53" s="207"/>
      <c r="F53" s="207"/>
      <c r="G53" s="207"/>
      <c r="H53" s="207"/>
      <c r="I53" s="166"/>
      <c r="J53" s="166"/>
    </row>
  </sheetData>
  <mergeCells count="6">
    <mergeCell ref="A51:H51"/>
    <mergeCell ref="A1:H1"/>
    <mergeCell ref="G4:H4"/>
    <mergeCell ref="A48:H48"/>
    <mergeCell ref="A50:H50"/>
    <mergeCell ref="A49:H49"/>
  </mergeCells>
  <pageMargins left="0.7" right="0.7" top="0.75" bottom="0.75" header="0.3" footer="0.3"/>
  <pageSetup paperSize="9" scale="71"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Y99"/>
  <sheetViews>
    <sheetView workbookViewId="0">
      <pane xSplit="1" ySplit="3" topLeftCell="I4" activePane="bottomRight" state="frozen"/>
      <selection activeCell="A32" sqref="A32"/>
      <selection pane="topRight" activeCell="A32" sqref="A32"/>
      <selection pane="bottomLeft" activeCell="A32" sqref="A32"/>
      <selection pane="bottomRight" activeCell="S13" sqref="S13"/>
    </sheetView>
  </sheetViews>
  <sheetFormatPr baseColWidth="10" defaultRowHeight="15" x14ac:dyDescent="0.25"/>
  <cols>
    <col min="1" max="1" width="53.85546875" customWidth="1"/>
    <col min="2" max="8" width="9.140625" customWidth="1"/>
    <col min="9" max="10" width="8.85546875" customWidth="1"/>
    <col min="12" max="13" width="9.7109375" customWidth="1"/>
    <col min="14" max="17" width="8.42578125" customWidth="1"/>
    <col min="18" max="18" width="9.42578125" customWidth="1"/>
  </cols>
  <sheetData>
    <row r="1" spans="1:25" ht="18.75" x14ac:dyDescent="0.25">
      <c r="A1" s="202" t="s">
        <v>533</v>
      </c>
      <c r="O1" s="532" t="s">
        <v>496</v>
      </c>
    </row>
    <row r="2" spans="1:25" ht="15.75" x14ac:dyDescent="0.25">
      <c r="A2" s="213"/>
      <c r="B2" s="532" t="s">
        <v>495</v>
      </c>
      <c r="O2" s="532"/>
    </row>
    <row r="3" spans="1:25" ht="26.25" x14ac:dyDescent="0.25">
      <c r="A3" s="214" t="s">
        <v>144</v>
      </c>
      <c r="B3" s="533" t="s">
        <v>497</v>
      </c>
      <c r="C3" s="533" t="s">
        <v>498</v>
      </c>
      <c r="D3" s="533" t="s">
        <v>499</v>
      </c>
      <c r="E3" s="533" t="s">
        <v>510</v>
      </c>
      <c r="F3" s="533" t="s">
        <v>500</v>
      </c>
      <c r="G3" s="533" t="s">
        <v>501</v>
      </c>
      <c r="H3" s="533" t="s">
        <v>186</v>
      </c>
      <c r="I3" s="533" t="s">
        <v>145</v>
      </c>
      <c r="J3" s="533" t="s">
        <v>146</v>
      </c>
      <c r="K3" s="1645" t="s">
        <v>2065</v>
      </c>
      <c r="L3" s="533" t="s">
        <v>2007</v>
      </c>
      <c r="M3" s="533" t="s">
        <v>2068</v>
      </c>
      <c r="O3" s="534">
        <v>2014</v>
      </c>
      <c r="P3" s="534">
        <v>2015</v>
      </c>
      <c r="Q3" s="534">
        <v>2016</v>
      </c>
      <c r="R3" s="534">
        <v>2017</v>
      </c>
      <c r="S3" s="534">
        <v>2018</v>
      </c>
      <c r="T3" s="534">
        <v>2019</v>
      </c>
      <c r="U3" s="534">
        <v>2020</v>
      </c>
      <c r="V3" s="534">
        <v>2021</v>
      </c>
      <c r="W3" s="534">
        <v>2022</v>
      </c>
      <c r="X3" s="534">
        <v>2023</v>
      </c>
      <c r="Y3" s="534">
        <v>2024</v>
      </c>
    </row>
    <row r="4" spans="1:25" s="256" customFormat="1" x14ac:dyDescent="0.25">
      <c r="A4" s="215" t="s">
        <v>147</v>
      </c>
      <c r="B4" s="535">
        <v>2.8847507056127153E-2</v>
      </c>
      <c r="C4" s="535">
        <v>2.3585781023916841E-2</v>
      </c>
      <c r="D4" s="535">
        <v>1.2341102223908162E-2</v>
      </c>
      <c r="E4" s="535">
        <v>-2.1100902686725931E-3</v>
      </c>
      <c r="F4" s="535">
        <v>1.7291951791127413E-2</v>
      </c>
      <c r="G4" s="535">
        <v>3.4188941847552723E-3</v>
      </c>
      <c r="H4" s="535">
        <v>1.3496840128192522E-2</v>
      </c>
      <c r="I4" s="535">
        <v>2.8120734710213036E-4</v>
      </c>
      <c r="J4" s="535">
        <v>2.6733430488364851E-2</v>
      </c>
      <c r="K4" s="571">
        <v>4.599304574516716E-2</v>
      </c>
      <c r="L4" s="535">
        <v>6.050065097995927E-2</v>
      </c>
      <c r="M4" s="535">
        <v>3.7644896879414302E-2</v>
      </c>
      <c r="O4" s="536">
        <v>100</v>
      </c>
      <c r="P4" s="536">
        <v>101.23411022238385</v>
      </c>
      <c r="Q4" s="536">
        <v>101.02049711154706</v>
      </c>
      <c r="R4" s="536">
        <v>102.76733867694026</v>
      </c>
      <c r="S4" s="536">
        <v>103.11868933352562</v>
      </c>
      <c r="T4" s="536">
        <v>104.5104657982546</v>
      </c>
      <c r="U4" s="536">
        <v>104.539854909086</v>
      </c>
      <c r="V4" s="536">
        <v>107.33456385298105</v>
      </c>
      <c r="W4" s="536">
        <v>112.27120735830877</v>
      </c>
      <c r="X4" s="536">
        <v>119.06368848979244</v>
      </c>
      <c r="Y4" s="536">
        <v>123.54582876507338</v>
      </c>
    </row>
    <row r="5" spans="1:25" x14ac:dyDescent="0.25">
      <c r="A5" s="198" t="s">
        <v>35</v>
      </c>
      <c r="B5" s="537">
        <v>2.8905217062850985E-2</v>
      </c>
      <c r="C5" s="537">
        <v>-3.8781194232248017E-3</v>
      </c>
      <c r="D5" s="537">
        <v>-1.0833702950377111E-2</v>
      </c>
      <c r="E5" s="537">
        <v>-1.7214003919105325E-2</v>
      </c>
      <c r="F5" s="537">
        <v>1.5436356195841494E-2</v>
      </c>
      <c r="G5" s="537">
        <v>1.3733855985826215E-2</v>
      </c>
      <c r="H5" s="537">
        <v>2.680305615661438E-2</v>
      </c>
      <c r="I5" s="537">
        <v>-3.3371470241623458E-2</v>
      </c>
      <c r="J5" s="537">
        <v>5.9888989417096639E-2</v>
      </c>
      <c r="K5" s="538">
        <v>8.6796073264264528E-2</v>
      </c>
      <c r="L5" s="537">
        <v>9.3098612645901913E-2</v>
      </c>
      <c r="M5" s="571">
        <v>3.5127681841246261E-2</v>
      </c>
      <c r="O5" s="441">
        <v>100</v>
      </c>
      <c r="P5" s="441">
        <v>98.916629702205114</v>
      </c>
      <c r="Q5" s="441">
        <v>97.213878450846664</v>
      </c>
      <c r="R5" s="441">
        <v>98.714506505793167</v>
      </c>
      <c r="S5" s="441">
        <v>100.07023732185563</v>
      </c>
      <c r="T5" s="441">
        <v>102.75242551518643</v>
      </c>
      <c r="U5" s="441">
        <v>99.323426004944778</v>
      </c>
      <c r="V5" s="441">
        <v>105.27180561365778</v>
      </c>
      <c r="W5" s="441">
        <v>114.40898496636223</v>
      </c>
      <c r="X5" s="441">
        <v>125.0603027409564</v>
      </c>
      <c r="Y5" s="441">
        <v>129.45338126661065</v>
      </c>
    </row>
    <row r="6" spans="1:25" x14ac:dyDescent="0.25">
      <c r="A6" s="198" t="s">
        <v>37</v>
      </c>
      <c r="B6" s="537">
        <v>3.1385815296744335E-2</v>
      </c>
      <c r="C6" s="537">
        <v>4.0761603846387384E-2</v>
      </c>
      <c r="D6" s="537">
        <v>2.0008980383530162E-2</v>
      </c>
      <c r="E6" s="537">
        <v>1.0032191111509325E-2</v>
      </c>
      <c r="F6" s="537">
        <v>2.7460674974525201E-2</v>
      </c>
      <c r="G6" s="537">
        <v>8.8500486201177342E-3</v>
      </c>
      <c r="H6" s="537">
        <v>1.5400852844598134E-2</v>
      </c>
      <c r="I6" s="537">
        <v>1.0507327502599528E-2</v>
      </c>
      <c r="J6" s="537">
        <v>2.8664333383641383E-2</v>
      </c>
      <c r="K6" s="538">
        <v>5.1607925072317151E-2</v>
      </c>
      <c r="L6" s="537">
        <v>4.8095566453302707E-2</v>
      </c>
      <c r="M6" s="537">
        <v>4.3630181684584768E-2</v>
      </c>
      <c r="O6" s="441">
        <v>100</v>
      </c>
      <c r="P6" s="441">
        <v>102.00089803835301</v>
      </c>
      <c r="Q6" s="441">
        <v>103.02419054101935</v>
      </c>
      <c r="R6" s="441">
        <v>105.85330435361089</v>
      </c>
      <c r="S6" s="441">
        <v>106.79011124209497</v>
      </c>
      <c r="T6" s="441">
        <v>108.43477003059273</v>
      </c>
      <c r="U6" s="441">
        <v>109.57412967197324</v>
      </c>
      <c r="V6" s="441">
        <v>112.71499905674409</v>
      </c>
      <c r="W6" s="441">
        <v>118.53198628259084</v>
      </c>
      <c r="X6" s="441">
        <v>124.23284930568715</v>
      </c>
      <c r="Y6" s="441">
        <v>129.65315109208794</v>
      </c>
    </row>
    <row r="7" spans="1:25" x14ac:dyDescent="0.25">
      <c r="A7" s="198" t="s">
        <v>148</v>
      </c>
      <c r="B7" s="537">
        <v>1.0383065195917363E-2</v>
      </c>
      <c r="C7" s="537">
        <v>7.0756330857693062E-3</v>
      </c>
      <c r="D7" s="537">
        <v>1.4305698492926844E-2</v>
      </c>
      <c r="E7" s="537">
        <v>-4.0494425178095761E-2</v>
      </c>
      <c r="F7" s="537">
        <v>-0.10327224967286175</v>
      </c>
      <c r="G7" s="537">
        <v>-6.0341173556160754E-2</v>
      </c>
      <c r="H7" s="537">
        <v>-5.7554047467858749E-2</v>
      </c>
      <c r="I7" s="537">
        <v>-7.5754521045357515E-2</v>
      </c>
      <c r="J7" s="537">
        <v>-6.2561862723228834E-2</v>
      </c>
      <c r="K7" s="538">
        <v>-3.2766344741908093E-2</v>
      </c>
      <c r="L7" s="537">
        <v>0.27751013529431479</v>
      </c>
      <c r="M7" s="537">
        <v>0.14080545196397742</v>
      </c>
      <c r="O7" s="441">
        <v>100</v>
      </c>
      <c r="P7" s="441">
        <v>101.43056982968896</v>
      </c>
      <c r="Q7" s="441">
        <v>97.323197228276243</v>
      </c>
      <c r="R7" s="441">
        <v>87.272411687825269</v>
      </c>
      <c r="S7" s="441">
        <v>82.006291966832734</v>
      </c>
      <c r="T7" s="441">
        <v>77.286497947422916</v>
      </c>
      <c r="U7" s="441">
        <v>71.431696294279774</v>
      </c>
      <c r="V7" s="441">
        <v>66.962796316629664</v>
      </c>
      <c r="W7" s="441">
        <v>64.768670247636805</v>
      </c>
      <c r="X7" s="441">
        <v>82.742632690891355</v>
      </c>
      <c r="Y7" s="441">
        <v>94.393246483621681</v>
      </c>
    </row>
    <row r="8" spans="1:25" x14ac:dyDescent="0.25">
      <c r="A8" s="198" t="s">
        <v>39</v>
      </c>
      <c r="B8" s="537">
        <v>2.6317035717720705E-2</v>
      </c>
      <c r="C8" s="537">
        <v>2.510715269802466E-2</v>
      </c>
      <c r="D8" s="537">
        <v>1.8821671791320105E-2</v>
      </c>
      <c r="E8" s="537">
        <v>-2.3155091282763829E-3</v>
      </c>
      <c r="F8" s="537">
        <v>1.6350159892317473E-2</v>
      </c>
      <c r="G8" s="537">
        <v>6.7795525344771512E-4</v>
      </c>
      <c r="H8" s="537">
        <v>1.2767440689070098E-2</v>
      </c>
      <c r="I8" s="537">
        <v>1.5776033204959461E-3</v>
      </c>
      <c r="J8" s="537">
        <v>1.1987875261562753E-2</v>
      </c>
      <c r="K8" s="538">
        <v>2.6060532016719984E-2</v>
      </c>
      <c r="L8" s="537">
        <v>4.5317947713298112E-2</v>
      </c>
      <c r="M8" s="571">
        <v>3.7009020750447874E-2</v>
      </c>
      <c r="O8" s="441">
        <v>100</v>
      </c>
      <c r="P8" s="441">
        <v>101.88216717910446</v>
      </c>
      <c r="Q8" s="441">
        <v>101.64625808953279</v>
      </c>
      <c r="R8" s="441">
        <v>103.30819066321568</v>
      </c>
      <c r="S8" s="441">
        <v>103.378228993799</v>
      </c>
      <c r="T8" s="441">
        <v>104.69810440099975</v>
      </c>
      <c r="U8" s="441">
        <v>104.86327647815008</v>
      </c>
      <c r="V8" s="441">
        <v>106.12036435607138</v>
      </c>
      <c r="W8" s="441">
        <v>108.88591750899876</v>
      </c>
      <c r="X8" s="441">
        <v>113.82040382538605</v>
      </c>
      <c r="Y8" s="441">
        <v>118.03278551238412</v>
      </c>
    </row>
    <row r="9" spans="1:25" x14ac:dyDescent="0.25">
      <c r="A9" s="198" t="s">
        <v>149</v>
      </c>
      <c r="B9" s="537">
        <v>4.8324157822051017E-2</v>
      </c>
      <c r="C9" s="537">
        <v>1.702859823342151E-2</v>
      </c>
      <c r="D9" s="537">
        <v>-2.7216750848717552E-3</v>
      </c>
      <c r="E9" s="537">
        <v>-3.359722391459985E-3</v>
      </c>
      <c r="F9" s="537">
        <v>3.2976358543593154E-2</v>
      </c>
      <c r="G9" s="537">
        <v>-3.4377350063793943E-2</v>
      </c>
      <c r="H9" s="537">
        <v>-2.7800280516396048E-2</v>
      </c>
      <c r="I9" s="537">
        <v>0.13178740888766938</v>
      </c>
      <c r="J9" s="537">
        <v>3.811026411478724E-2</v>
      </c>
      <c r="K9" s="538">
        <v>1.803155398767764E-2</v>
      </c>
      <c r="L9" s="537">
        <v>5.8843095694959935E-2</v>
      </c>
      <c r="M9" s="537">
        <v>-7.5709100409356411E-2</v>
      </c>
      <c r="O9" s="441">
        <v>100</v>
      </c>
      <c r="P9" s="441">
        <v>99.72783247513911</v>
      </c>
      <c r="Q9" s="441">
        <v>99.392774643320621</v>
      </c>
      <c r="R9" s="441">
        <v>102.67038641660132</v>
      </c>
      <c r="S9" s="441">
        <v>99.140850601572822</v>
      </c>
      <c r="T9" s="441">
        <v>96.384707144214985</v>
      </c>
      <c r="U9" s="441">
        <v>109.08699795514791</v>
      </c>
      <c r="V9" s="441">
        <v>113.24433227512625</v>
      </c>
      <c r="W9" s="441">
        <v>115.2863035663437</v>
      </c>
      <c r="X9" s="441">
        <v>122.07010655941627</v>
      </c>
      <c r="Y9" s="441">
        <v>112.82828860492859</v>
      </c>
    </row>
    <row r="10" spans="1:25" s="256" customFormat="1" x14ac:dyDescent="0.25">
      <c r="A10" s="216" t="s">
        <v>150</v>
      </c>
      <c r="B10" s="535">
        <v>1.6043515016581855E-2</v>
      </c>
      <c r="C10" s="535">
        <v>9.0997323015944431E-3</v>
      </c>
      <c r="D10" s="535">
        <v>1.3041464272547598E-2</v>
      </c>
      <c r="E10" s="535">
        <v>6.4284580041893413E-3</v>
      </c>
      <c r="F10" s="535">
        <v>1.9105609051645045E-2</v>
      </c>
      <c r="G10" s="535">
        <v>1.0166246992008965E-2</v>
      </c>
      <c r="H10" s="535">
        <v>2.6416285941233353E-2</v>
      </c>
      <c r="I10" s="535">
        <v>-1.8201227103917028E-2</v>
      </c>
      <c r="J10" s="535">
        <v>5.074345384001E-2</v>
      </c>
      <c r="K10" s="571">
        <v>4.73126685393368E-2</v>
      </c>
      <c r="L10" s="535">
        <v>3.6074638290967798E-2</v>
      </c>
      <c r="M10" s="535">
        <v>2.2283332822816027E-2</v>
      </c>
      <c r="O10" s="536">
        <v>100</v>
      </c>
      <c r="P10" s="536">
        <v>101.30414642773908</v>
      </c>
      <c r="Q10" s="536">
        <v>101.95537587821261</v>
      </c>
      <c r="R10" s="536">
        <v>103.90329543045526</v>
      </c>
      <c r="S10" s="536">
        <v>104.95960199508494</v>
      </c>
      <c r="T10" s="536">
        <v>107.73224485366515</v>
      </c>
      <c r="U10" s="536">
        <v>105.77138579866879</v>
      </c>
      <c r="V10" s="536">
        <v>111.13859123202175</v>
      </c>
      <c r="W10" s="536">
        <v>116.39685456091124</v>
      </c>
      <c r="X10" s="536">
        <v>120.5958289874025</v>
      </c>
      <c r="Y10" s="536">
        <v>123.2831059817722</v>
      </c>
    </row>
    <row r="11" spans="1:25" x14ac:dyDescent="0.25">
      <c r="A11" s="198" t="s">
        <v>60</v>
      </c>
      <c r="B11" s="537">
        <v>2.3023459205119057E-2</v>
      </c>
      <c r="C11" s="537">
        <v>2.7798837679608557E-2</v>
      </c>
      <c r="D11" s="537">
        <v>4.8868736059058948E-2</v>
      </c>
      <c r="E11" s="537">
        <v>2.9697055580997445E-2</v>
      </c>
      <c r="F11" s="537">
        <v>3.7451439192858427E-2</v>
      </c>
      <c r="G11" s="537">
        <v>5.2048922459737135E-2</v>
      </c>
      <c r="H11" s="537">
        <v>3.2574908330823327E-2</v>
      </c>
      <c r="I11" s="537">
        <v>-1.3598739009689664E-2</v>
      </c>
      <c r="J11" s="537">
        <v>4.0017001021534604E-2</v>
      </c>
      <c r="K11" s="538">
        <v>4.8405146119710141E-2</v>
      </c>
      <c r="L11" s="537">
        <v>3.0895779954864144E-2</v>
      </c>
      <c r="M11" s="537">
        <v>1.6568530529445624E-2</v>
      </c>
      <c r="O11" s="441">
        <v>100</v>
      </c>
      <c r="P11" s="441">
        <v>104.88687360586559</v>
      </c>
      <c r="Q11" s="441">
        <v>108.00170492020655</v>
      </c>
      <c r="R11" s="441">
        <v>112.04652420475071</v>
      </c>
      <c r="S11" s="441">
        <v>117.87842505579184</v>
      </c>
      <c r="T11" s="441">
        <v>121.7183039461392</v>
      </c>
      <c r="U11" s="441">
        <v>120.06308849808481</v>
      </c>
      <c r="V11" s="441">
        <v>124.86765323230327</v>
      </c>
      <c r="W11" s="441">
        <v>130.9118902326382</v>
      </c>
      <c r="X11" s="441">
        <v>134.95651518674111</v>
      </c>
      <c r="Y11" s="441">
        <v>137.19254632876022</v>
      </c>
    </row>
    <row r="12" spans="1:25" x14ac:dyDescent="0.25">
      <c r="A12" s="539" t="s">
        <v>151</v>
      </c>
      <c r="B12" s="537">
        <v>4.8912258332263203E-2</v>
      </c>
      <c r="C12" s="537">
        <v>1.8194214854100776E-2</v>
      </c>
      <c r="D12" s="537">
        <v>4.2786411257239365E-2</v>
      </c>
      <c r="E12" s="537">
        <v>2.5032761545957127E-2</v>
      </c>
      <c r="F12" s="537">
        <v>2.8291692758602549E-2</v>
      </c>
      <c r="G12" s="537">
        <v>2.2939086061769753E-2</v>
      </c>
      <c r="H12" s="537">
        <v>3.4307624985189022E-2</v>
      </c>
      <c r="I12" s="537">
        <v>1.8485529589367555E-2</v>
      </c>
      <c r="J12" s="537">
        <v>-0.35647576608509413</v>
      </c>
      <c r="K12" s="538">
        <v>3.7508392279223868E-2</v>
      </c>
      <c r="L12" s="537">
        <v>-5.7778243750298941E-2</v>
      </c>
      <c r="M12" s="537">
        <v>4.9178542340245102E-2</v>
      </c>
      <c r="O12" s="441">
        <v>100</v>
      </c>
      <c r="P12" s="441">
        <v>104.27864112437123</v>
      </c>
      <c r="Q12" s="441">
        <v>106.88902348327126</v>
      </c>
      <c r="R12" s="441">
        <v>109.91309489359311</v>
      </c>
      <c r="S12" s="441">
        <v>112.43440083796992</v>
      </c>
      <c r="T12" s="441">
        <v>116.29175809601172</v>
      </c>
      <c r="U12" s="441">
        <v>118.44147283259231</v>
      </c>
      <c r="V12" s="441">
        <v>76.219958068809504</v>
      </c>
      <c r="W12" s="441">
        <v>79.078846155560399</v>
      </c>
      <c r="X12" s="441">
        <v>74.509809306892038</v>
      </c>
      <c r="Y12" s="441">
        <v>78.174093118654611</v>
      </c>
    </row>
    <row r="13" spans="1:25" x14ac:dyDescent="0.25">
      <c r="A13" s="539" t="s">
        <v>152</v>
      </c>
      <c r="B13" s="537">
        <v>-2.0334623670623664E-2</v>
      </c>
      <c r="C13" s="537">
        <v>4.502148396725425E-2</v>
      </c>
      <c r="D13" s="537">
        <v>5.9495342124079809E-2</v>
      </c>
      <c r="E13" s="537">
        <v>3.7717661967566318E-2</v>
      </c>
      <c r="F13" s="537">
        <v>5.3009779759427111E-2</v>
      </c>
      <c r="G13" s="537">
        <v>0.10033295231565287</v>
      </c>
      <c r="H13" s="537">
        <v>2.990302833404046E-2</v>
      </c>
      <c r="I13" s="537">
        <v>-6.3284841803342484E-2</v>
      </c>
      <c r="J13" s="537">
        <v>0.70763090696143482</v>
      </c>
      <c r="K13" s="538">
        <v>5.5348324065827459E-2</v>
      </c>
      <c r="L13" s="537">
        <v>8.6441853402601687E-2</v>
      </c>
      <c r="M13" s="537">
        <v>-1.1470155904712565E-3</v>
      </c>
      <c r="O13" s="441">
        <v>100</v>
      </c>
      <c r="P13" s="441">
        <v>105.94953421240798</v>
      </c>
      <c r="Q13" s="441">
        <v>109.94570292945269</v>
      </c>
      <c r="R13" s="441">
        <v>115.77390042950475</v>
      </c>
      <c r="S13" s="441">
        <v>127.38983765820164</v>
      </c>
      <c r="T13" s="441">
        <v>131.19917958316367</v>
      </c>
      <c r="U13" s="441">
        <v>122.89626025851483</v>
      </c>
      <c r="V13" s="441">
        <v>209.86145236741621</v>
      </c>
      <c r="W13" s="441">
        <v>221.47693204197316</v>
      </c>
      <c r="X13" s="441">
        <v>240.62180853360337</v>
      </c>
      <c r="Y13" s="441">
        <v>240.34581156780794</v>
      </c>
    </row>
    <row r="14" spans="1:25" x14ac:dyDescent="0.25">
      <c r="A14" s="198" t="s">
        <v>153</v>
      </c>
      <c r="B14" s="537">
        <v>-7.1624785047874617E-3</v>
      </c>
      <c r="C14" s="537">
        <v>-5.3107459622653508E-2</v>
      </c>
      <c r="D14" s="537">
        <v>-9.0030095023711953E-2</v>
      </c>
      <c r="E14" s="537">
        <v>-8.041899880840353E-2</v>
      </c>
      <c r="F14" s="537">
        <v>-5.5627040068608635E-2</v>
      </c>
      <c r="G14" s="537">
        <v>-0.10841002747029982</v>
      </c>
      <c r="H14" s="537">
        <v>5.4619865555132208E-3</v>
      </c>
      <c r="I14" s="537">
        <v>2.0787848702623624E-3</v>
      </c>
      <c r="J14" s="537">
        <v>5.620020085761257E-2</v>
      </c>
      <c r="K14" s="538">
        <v>5.6424273401072256E-3</v>
      </c>
      <c r="L14" s="537">
        <v>1.8776573017111442E-2</v>
      </c>
      <c r="M14" s="537">
        <v>7.2733064152588067E-3</v>
      </c>
      <c r="O14" s="441">
        <v>100</v>
      </c>
      <c r="P14" s="441">
        <v>90.996990497811524</v>
      </c>
      <c r="Q14" s="441">
        <v>83.679103625533443</v>
      </c>
      <c r="R14" s="441">
        <v>79.02428277525064</v>
      </c>
      <c r="S14" s="441">
        <v>70.457258110794456</v>
      </c>
      <c r="T14" s="441">
        <v>70.842094707322843</v>
      </c>
      <c r="U14" s="441">
        <v>70.989360179944427</v>
      </c>
      <c r="V14" s="441">
        <v>74.978976480810701</v>
      </c>
      <c r="W14" s="441">
        <v>75.402039907639278</v>
      </c>
      <c r="X14" s="441">
        <v>76.817831815604222</v>
      </c>
      <c r="Y14" s="441">
        <v>77.376551444554934</v>
      </c>
    </row>
    <row r="15" spans="1:25" x14ac:dyDescent="0.25">
      <c r="A15" s="539" t="s">
        <v>154</v>
      </c>
      <c r="B15" s="537">
        <v>4.2673192627318279E-3</v>
      </c>
      <c r="C15" s="537">
        <v>-3.2653740433453593E-2</v>
      </c>
      <c r="D15" s="537">
        <v>-8.6307372043343156E-2</v>
      </c>
      <c r="E15" s="537">
        <v>-8.9578473044675921E-2</v>
      </c>
      <c r="F15" s="537">
        <v>-7.106836865445354E-2</v>
      </c>
      <c r="G15" s="537">
        <v>-0.13233138410183476</v>
      </c>
      <c r="H15" s="537">
        <v>-1.4278751088172559E-3</v>
      </c>
      <c r="I15" s="537">
        <v>-5.7136466229699145E-3</v>
      </c>
      <c r="J15" s="537">
        <v>1.0612812024057838E-4</v>
      </c>
      <c r="K15" s="538">
        <v>-6.4675832199182492E-3</v>
      </c>
      <c r="L15" s="537">
        <v>1.1763804083777529E-2</v>
      </c>
      <c r="M15" s="537">
        <v>1.2174968614484527E-2</v>
      </c>
      <c r="O15" s="441">
        <v>100</v>
      </c>
      <c r="P15" s="441">
        <v>91.369262798165323</v>
      </c>
      <c r="Q15" s="441">
        <v>83.184543753711864</v>
      </c>
      <c r="R15" s="441">
        <v>77.27275393204819</v>
      </c>
      <c r="S15" s="441">
        <v>67.047143448690903</v>
      </c>
      <c r="T15" s="441">
        <v>66.951408503942844</v>
      </c>
      <c r="U15" s="441">
        <v>66.568871814855484</v>
      </c>
      <c r="V15" s="441">
        <v>66.575936644087463</v>
      </c>
      <c r="W15" s="441">
        <v>66.145351233397818</v>
      </c>
      <c r="X15" s="441">
        <v>66.923472186360158</v>
      </c>
      <c r="Y15" s="441">
        <v>67.738263359801422</v>
      </c>
    </row>
    <row r="16" spans="1:25" x14ac:dyDescent="0.25">
      <c r="A16" s="539" t="s">
        <v>155</v>
      </c>
      <c r="B16" s="537">
        <v>3.0999438167371718E-3</v>
      </c>
      <c r="C16" s="537">
        <v>-0.32309448499234694</v>
      </c>
      <c r="D16" s="537">
        <v>-0.35530074511405341</v>
      </c>
      <c r="E16" s="537">
        <v>-3.5574359267226408E-3</v>
      </c>
      <c r="F16" s="537">
        <v>0.10033046543799928</v>
      </c>
      <c r="G16" s="537">
        <v>-1.8724408526588965E-2</v>
      </c>
      <c r="H16" s="537">
        <v>-2.1612590933269837E-3</v>
      </c>
      <c r="I16" s="537">
        <v>0.10260870441880998</v>
      </c>
      <c r="J16" s="537">
        <v>3.2237462299657071E-2</v>
      </c>
      <c r="K16" s="538">
        <v>2.4539723546574077E-2</v>
      </c>
      <c r="L16" s="537">
        <v>1.5272505248548285E-2</v>
      </c>
      <c r="M16" s="537">
        <v>9.0983592357996024E-3</v>
      </c>
      <c r="O16" s="441">
        <v>100</v>
      </c>
      <c r="P16" s="441">
        <v>64.469925488594654</v>
      </c>
      <c r="Q16" s="441">
        <v>64.240577859468402</v>
      </c>
      <c r="R16" s="441">
        <v>70.685864936114896</v>
      </c>
      <c r="S16" s="441">
        <v>69.362313963664576</v>
      </c>
      <c r="T16" s="441">
        <v>69.212404031962137</v>
      </c>
      <c r="U16" s="441">
        <v>76.314199095653862</v>
      </c>
      <c r="V16" s="441">
        <v>78.774375211928529</v>
      </c>
      <c r="W16" s="441">
        <v>80.707476602183348</v>
      </c>
      <c r="X16" s="441">
        <v>81.940081962187278</v>
      </c>
      <c r="Y16" s="441">
        <v>82.685602263690114</v>
      </c>
    </row>
    <row r="17" spans="1:25" x14ac:dyDescent="0.25">
      <c r="A17" s="539" t="s">
        <v>156</v>
      </c>
      <c r="B17" s="537">
        <v>-7.4825897014313303E-2</v>
      </c>
      <c r="C17" s="537">
        <v>-3.0169938159090526E-2</v>
      </c>
      <c r="D17" s="537">
        <v>-1.2989338694599728E-2</v>
      </c>
      <c r="E17" s="537">
        <v>-4.8899996733534401E-2</v>
      </c>
      <c r="F17" s="537">
        <v>-1.4369610491995477E-2</v>
      </c>
      <c r="G17" s="537">
        <v>-1.5549713812070487E-2</v>
      </c>
      <c r="H17" s="537">
        <v>3.7702701395505578E-2</v>
      </c>
      <c r="I17" s="537">
        <v>7.3031000853582828E-3</v>
      </c>
      <c r="J17" s="537">
        <v>0.29592989498691691</v>
      </c>
      <c r="K17" s="538">
        <v>3.9879553058913775E-2</v>
      </c>
      <c r="L17" s="537">
        <v>4.1036849672184683E-2</v>
      </c>
      <c r="M17" s="537">
        <v>-7.7071618824414712E-3</v>
      </c>
      <c r="O17" s="441">
        <v>100</v>
      </c>
      <c r="P17" s="441">
        <v>98.701066145361764</v>
      </c>
      <c r="Q17" s="441">
        <v>93.874584319160263</v>
      </c>
      <c r="R17" s="441">
        <v>92.525643122217673</v>
      </c>
      <c r="S17" s="441">
        <v>91.086895851619886</v>
      </c>
      <c r="T17" s="441">
        <v>94.521117871576493</v>
      </c>
      <c r="U17" s="441">
        <v>95.211415070394281</v>
      </c>
      <c r="V17" s="441">
        <v>123.38731911452392</v>
      </c>
      <c r="W17" s="441">
        <v>128.30795025394869</v>
      </c>
      <c r="X17" s="441">
        <v>133.57330432026615</v>
      </c>
      <c r="Y17" s="441">
        <v>132.54383324069724</v>
      </c>
    </row>
    <row r="18" spans="1:25" x14ac:dyDescent="0.25">
      <c r="A18" s="198" t="s">
        <v>157</v>
      </c>
      <c r="B18" s="537">
        <v>4.7164422156101171E-2</v>
      </c>
      <c r="C18" s="537">
        <v>4.8308705143430331E-2</v>
      </c>
      <c r="D18" s="537">
        <v>6.1842885578769602E-2</v>
      </c>
      <c r="E18" s="537">
        <v>3.2198577507272397E-2</v>
      </c>
      <c r="F18" s="537">
        <v>4.8860379165454271E-2</v>
      </c>
      <c r="G18" s="537">
        <v>-4.0628631027147533E-2</v>
      </c>
      <c r="H18" s="537">
        <v>1.5665340852163867E-2</v>
      </c>
      <c r="I18" s="537">
        <v>4.2676946623237288E-2</v>
      </c>
      <c r="J18" s="537">
        <v>5.0468671068255588E-2</v>
      </c>
      <c r="K18" s="538">
        <v>7.3095180845918595E-2</v>
      </c>
      <c r="L18" s="537">
        <v>7.6275824821575799E-2</v>
      </c>
      <c r="M18" s="537">
        <v>2.5818888208363866E-2</v>
      </c>
      <c r="O18" s="441">
        <v>100</v>
      </c>
      <c r="P18" s="441">
        <v>106.18428855078372</v>
      </c>
      <c r="Q18" s="441">
        <v>109.60327159574071</v>
      </c>
      <c r="R18" s="441">
        <v>114.95852900368287</v>
      </c>
      <c r="S18" s="441">
        <v>110.28792135204873</v>
      </c>
      <c r="T18" s="441">
        <v>112.01561922512043</v>
      </c>
      <c r="U18" s="441">
        <v>116.79610383443989</v>
      </c>
      <c r="V18" s="441">
        <v>122.69064798057693</v>
      </c>
      <c r="W18" s="441">
        <v>131.65874308282014</v>
      </c>
      <c r="X18" s="441">
        <v>141.70112230643417</v>
      </c>
      <c r="Y18" s="441">
        <v>145.3596877422637</v>
      </c>
    </row>
    <row r="19" spans="1:25" x14ac:dyDescent="0.25">
      <c r="A19" s="198" t="s">
        <v>94</v>
      </c>
      <c r="B19" s="537">
        <v>2.8486566705032246E-2</v>
      </c>
      <c r="C19" s="537">
        <v>1.946175383846338E-2</v>
      </c>
      <c r="D19" s="537">
        <v>4.2635581975763781E-2</v>
      </c>
      <c r="E19" s="537">
        <v>3.0812158920173305E-2</v>
      </c>
      <c r="F19" s="537">
        <v>2.5674159482617753E-2</v>
      </c>
      <c r="G19" s="537">
        <v>4.1886019612026537E-2</v>
      </c>
      <c r="H19" s="537">
        <v>3.8028626036958668E-2</v>
      </c>
      <c r="I19" s="537">
        <v>-0.13816283474769164</v>
      </c>
      <c r="J19" s="537">
        <v>0.12062794526953224</v>
      </c>
      <c r="K19" s="538">
        <v>0.10429038269202162</v>
      </c>
      <c r="L19" s="537">
        <v>6.3282080376943384E-2</v>
      </c>
      <c r="M19" s="571">
        <v>5.9241772442945706E-2</v>
      </c>
      <c r="O19" s="441">
        <v>100</v>
      </c>
      <c r="P19" s="441">
        <v>104.26355818935082</v>
      </c>
      <c r="Q19" s="441">
        <v>107.47614352175303</v>
      </c>
      <c r="R19" s="441">
        <v>110.23550317090466</v>
      </c>
      <c r="S19" s="441">
        <v>114.85282961833235</v>
      </c>
      <c r="T19" s="441">
        <v>119.22052491698523</v>
      </c>
      <c r="U19" s="441">
        <v>102.74867924223594</v>
      </c>
      <c r="V19" s="441">
        <v>115.14304129743344</v>
      </c>
      <c r="W19" s="441">
        <v>127.15135313866602</v>
      </c>
      <c r="X19" s="441">
        <v>135.19775528802421</v>
      </c>
      <c r="Y19" s="441">
        <v>143.20710994159441</v>
      </c>
    </row>
    <row r="20" spans="1:25" x14ac:dyDescent="0.25">
      <c r="A20" s="217" t="s">
        <v>158</v>
      </c>
      <c r="B20" s="537">
        <v>-4.4576393086172006E-3</v>
      </c>
      <c r="C20" s="537">
        <v>5.2397579768697078E-2</v>
      </c>
      <c r="D20" s="537">
        <v>-3.1288954057893781E-2</v>
      </c>
      <c r="E20" s="537">
        <v>3.1664641704303609E-2</v>
      </c>
      <c r="F20" s="537">
        <v>3.1343735628389879E-2</v>
      </c>
      <c r="G20" s="537">
        <v>-6.4320660490973292E-2</v>
      </c>
      <c r="H20" s="537">
        <v>8.5038664494616611E-3</v>
      </c>
      <c r="I20" s="537">
        <v>-9.1553411683575114E-2</v>
      </c>
      <c r="J20" s="537">
        <v>0.11382569649384333</v>
      </c>
      <c r="K20" s="538">
        <v>5.7764052694443624E-2</v>
      </c>
      <c r="L20" s="537">
        <v>6.4387291378388056E-2</v>
      </c>
      <c r="M20" s="537">
        <v>6.4734964660136507E-2</v>
      </c>
      <c r="O20" s="441">
        <v>100</v>
      </c>
      <c r="P20" s="441">
        <v>96.871104594585816</v>
      </c>
      <c r="Q20" s="441">
        <v>99.938493400702043</v>
      </c>
      <c r="R20" s="441">
        <v>103.07093912894499</v>
      </c>
      <c r="S20" s="441">
        <v>96.441348235525922</v>
      </c>
      <c r="T20" s="441">
        <v>97.261472581126853</v>
      </c>
      <c r="U20" s="441">
        <v>88.356852940956188</v>
      </c>
      <c r="V20" s="441">
        <v>98.414133266964612</v>
      </c>
      <c r="W20" s="441">
        <v>104.09893244687555</v>
      </c>
      <c r="X20" s="441">
        <v>110.80158074251166</v>
      </c>
      <c r="Y20" s="441">
        <v>117.97431715616541</v>
      </c>
    </row>
    <row r="21" spans="1:25" s="256" customFormat="1" x14ac:dyDescent="0.25">
      <c r="A21" s="218" t="s">
        <v>159</v>
      </c>
      <c r="B21" s="535">
        <v>-4.8112916416814477E-2</v>
      </c>
      <c r="C21" s="535">
        <v>-6.9353406052104383E-2</v>
      </c>
      <c r="D21" s="535">
        <v>1.7213254247441245E-2</v>
      </c>
      <c r="E21" s="535">
        <v>5.7045729318036198E-2</v>
      </c>
      <c r="F21" s="535">
        <v>2.9255438986826254E-2</v>
      </c>
      <c r="G21" s="535">
        <v>4.7487773972902048E-2</v>
      </c>
      <c r="H21" s="535">
        <v>9.4870971670077964E-2</v>
      </c>
      <c r="I21" s="535">
        <v>-0.10885333949744502</v>
      </c>
      <c r="J21" s="535">
        <v>0.18292908899313809</v>
      </c>
      <c r="K21" s="571">
        <v>5.3638136577826234E-2</v>
      </c>
      <c r="L21" s="535">
        <v>-8.0159245439818561E-2</v>
      </c>
      <c r="M21" s="535">
        <v>-6.199460469414575E-2</v>
      </c>
      <c r="O21" s="536">
        <v>100</v>
      </c>
      <c r="P21" s="536">
        <v>101.72132542811343</v>
      </c>
      <c r="Q21" s="536">
        <v>107.52409262079597</v>
      </c>
      <c r="R21" s="536">
        <v>110.66975715544683</v>
      </c>
      <c r="S21" s="536">
        <v>115.92521756535136</v>
      </c>
      <c r="T21" s="536">
        <v>126.92315560021075</v>
      </c>
      <c r="U21" s="536">
        <v>113.10714625057142</v>
      </c>
      <c r="V21" s="536">
        <v>133.79773347617137</v>
      </c>
      <c r="W21" s="536">
        <v>140.97439457816984</v>
      </c>
      <c r="X21" s="536">
        <v>129.67399348244848</v>
      </c>
      <c r="Y21" s="536">
        <v>121.63490551739285</v>
      </c>
    </row>
    <row r="22" spans="1:25" x14ac:dyDescent="0.25">
      <c r="A22" s="220" t="s">
        <v>160</v>
      </c>
      <c r="B22" s="537">
        <v>-9.7108067386572183E-2</v>
      </c>
      <c r="C22" s="537">
        <v>-0.12350985694064476</v>
      </c>
      <c r="D22" s="537">
        <v>-1.4973167305376345E-2</v>
      </c>
      <c r="E22" s="537">
        <v>9.5084627810533062E-2</v>
      </c>
      <c r="F22" s="537">
        <v>5.7866310406578636E-2</v>
      </c>
      <c r="G22" s="537">
        <v>5.2635505652648629E-2</v>
      </c>
      <c r="H22" s="537">
        <v>0.16214008452730777</v>
      </c>
      <c r="I22" s="537">
        <v>-0.18433776819798697</v>
      </c>
      <c r="J22" s="537">
        <v>0.33726906853498906</v>
      </c>
      <c r="K22" s="538">
        <v>8.0018482661564416E-2</v>
      </c>
      <c r="L22" s="537">
        <v>-0.13895971622689529</v>
      </c>
      <c r="M22" s="537">
        <v>-0.11658957139939041</v>
      </c>
      <c r="O22" s="441">
        <v>100</v>
      </c>
      <c r="P22" s="441">
        <v>98.502683263230224</v>
      </c>
      <c r="Q22" s="441">
        <v>107.86877423965329</v>
      </c>
      <c r="R22" s="441">
        <v>114.11074221298222</v>
      </c>
      <c r="S22" s="441">
        <v>120.11701883608843</v>
      </c>
      <c r="T22" s="441">
        <v>139.59280242231418</v>
      </c>
      <c r="U22" s="441">
        <v>113.86057676212164</v>
      </c>
      <c r="V22" s="441">
        <v>152.26222742953902</v>
      </c>
      <c r="W22" s="441">
        <v>164.44601983512078</v>
      </c>
      <c r="X22" s="441">
        <v>141.59464758419</v>
      </c>
      <c r="Y22" s="441">
        <v>125.08618830990156</v>
      </c>
    </row>
    <row r="23" spans="1:25" s="256" customFormat="1" x14ac:dyDescent="0.25">
      <c r="A23" s="206" t="s">
        <v>161</v>
      </c>
      <c r="B23" s="535">
        <v>4.6556098846561644E-2</v>
      </c>
      <c r="C23" s="535">
        <v>-7.7236308664567876E-2</v>
      </c>
      <c r="D23" s="535">
        <v>-8.0188908112947432E-2</v>
      </c>
      <c r="E23" s="535">
        <v>-2.6809915591263001E-2</v>
      </c>
      <c r="F23" s="535">
        <v>5.0932641895353292E-2</v>
      </c>
      <c r="G23" s="535">
        <v>5.2011502460774572E-2</v>
      </c>
      <c r="H23" s="535">
        <v>0.13080192370019161</v>
      </c>
      <c r="I23" s="535">
        <v>-6.0252441523182876E-2</v>
      </c>
      <c r="J23" s="535">
        <v>6.4292240892512842E-2</v>
      </c>
      <c r="K23" s="571">
        <v>7.131541219240356E-2</v>
      </c>
      <c r="L23" s="535">
        <v>6.9389958799132012E-2</v>
      </c>
      <c r="M23" s="535">
        <v>6.6073182673569208E-2</v>
      </c>
      <c r="O23" s="536">
        <v>100</v>
      </c>
      <c r="P23" s="536">
        <v>91.981109188705261</v>
      </c>
      <c r="Q23" s="536">
        <v>89.515103415365331</v>
      </c>
      <c r="R23" s="536">
        <v>94.074344123604348</v>
      </c>
      <c r="S23" s="536">
        <v>98.967292102634772</v>
      </c>
      <c r="T23" s="536">
        <v>111.91240429481688</v>
      </c>
      <c r="U23" s="536">
        <v>105.16940869767188</v>
      </c>
      <c r="V23" s="536">
        <v>111.93098565794445</v>
      </c>
      <c r="W23" s="536">
        <v>119.91339003724276</v>
      </c>
      <c r="X23" s="536">
        <v>128.23417523139128</v>
      </c>
      <c r="Y23" s="536">
        <v>136.70701531644949</v>
      </c>
    </row>
    <row r="24" spans="1:25" x14ac:dyDescent="0.25">
      <c r="A24" s="219" t="s">
        <v>109</v>
      </c>
      <c r="B24" s="537">
        <v>5.3507540175232515E-2</v>
      </c>
      <c r="C24" s="537">
        <v>-0.10185444549179912</v>
      </c>
      <c r="D24" s="537">
        <v>-0.10440447579257983</v>
      </c>
      <c r="E24" s="537">
        <v>-1.5298346669497143E-2</v>
      </c>
      <c r="F24" s="537">
        <v>6.3781383983051443E-2</v>
      </c>
      <c r="G24" s="537">
        <v>6.3759508189453529E-2</v>
      </c>
      <c r="H24" s="537">
        <v>0.12618063723800832</v>
      </c>
      <c r="I24" s="537">
        <v>-0.11753147317634083</v>
      </c>
      <c r="J24" s="537">
        <v>9.188367684231058E-2</v>
      </c>
      <c r="K24" s="538">
        <v>8.961054143872782E-2</v>
      </c>
      <c r="L24" s="537">
        <v>8.5126612259794232E-2</v>
      </c>
      <c r="M24" s="537">
        <v>6.3247643489833472E-2</v>
      </c>
      <c r="O24" s="441">
        <v>100</v>
      </c>
      <c r="P24" s="441">
        <v>89.559552420998429</v>
      </c>
      <c r="Q24" s="441">
        <v>88.189439340534562</v>
      </c>
      <c r="R24" s="441">
        <v>93.814283834206577</v>
      </c>
      <c r="S24" s="441">
        <v>99.795836432464796</v>
      </c>
      <c r="T24" s="441">
        <v>112.38813866444745</v>
      </c>
      <c r="U24" s="441">
        <v>99.178995162123982</v>
      </c>
      <c r="V24" s="441">
        <v>108.29192590046409</v>
      </c>
      <c r="W24" s="441">
        <v>117.99602401384728</v>
      </c>
      <c r="X24" s="441">
        <v>128.04062579827144</v>
      </c>
      <c r="Y24" s="441">
        <v>136.13889365097569</v>
      </c>
    </row>
    <row r="25" spans="1:25" x14ac:dyDescent="0.25">
      <c r="A25" s="219" t="s">
        <v>162</v>
      </c>
      <c r="B25" s="537">
        <v>3.0943281797666922E-2</v>
      </c>
      <c r="C25" s="537">
        <v>-9.605359411685277E-3</v>
      </c>
      <c r="D25" s="537">
        <v>-5.1077319943921839E-2</v>
      </c>
      <c r="E25" s="537">
        <v>-5.9965919624847652E-2</v>
      </c>
      <c r="F25" s="537">
        <v>1.7523338368053087E-2</v>
      </c>
      <c r="G25" s="537">
        <v>5.7959762341536658E-2</v>
      </c>
      <c r="H25" s="537">
        <v>0.15607159653415348</v>
      </c>
      <c r="I25" s="537">
        <v>9.6117249067140698E-2</v>
      </c>
      <c r="J25" s="537">
        <v>6.8189850518252104E-3</v>
      </c>
      <c r="K25" s="538">
        <v>2.0562576023260615E-2</v>
      </c>
      <c r="L25" s="537">
        <v>4.8202058561390482E-2</v>
      </c>
      <c r="M25" s="537">
        <v>5.2191483021025942E-2</v>
      </c>
      <c r="O25" s="441">
        <v>100</v>
      </c>
      <c r="P25" s="441">
        <v>94.892268005992435</v>
      </c>
      <c r="Q25" s="441">
        <v>89.201965882647087</v>
      </c>
      <c r="R25" s="441">
        <v>90.76508212143429</v>
      </c>
      <c r="S25" s="441">
        <v>96.025804702136185</v>
      </c>
      <c r="T25" s="441">
        <v>111.0127053504754</v>
      </c>
      <c r="U25" s="441">
        <v>121.68294120779422</v>
      </c>
      <c r="V25" s="441">
        <v>122.51269536490095</v>
      </c>
      <c r="W25" s="441">
        <v>125.0318719771563</v>
      </c>
      <c r="X25" s="441">
        <v>131.05866559223946</v>
      </c>
      <c r="Y25" s="441">
        <v>137.89881171225514</v>
      </c>
    </row>
    <row r="26" spans="1:25" x14ac:dyDescent="0.25">
      <c r="A26" s="219" t="s">
        <v>163</v>
      </c>
      <c r="B26" s="537">
        <v>1.2708325869257964E-2</v>
      </c>
      <c r="C26" s="537">
        <v>-4.4502626199417472E-3</v>
      </c>
      <c r="D26" s="537">
        <v>0.1292670111722336</v>
      </c>
      <c r="E26" s="537">
        <v>-2.741857162613881E-2</v>
      </c>
      <c r="F26" s="537">
        <v>3.005609679374377E-2</v>
      </c>
      <c r="G26" s="537">
        <v>-0.10874881670580427</v>
      </c>
      <c r="H26" s="537">
        <v>8.4202158195427979E-2</v>
      </c>
      <c r="I26" s="537">
        <v>4.0733853972580114E-2</v>
      </c>
      <c r="J26" s="537">
        <v>7.3171821051418728E-3</v>
      </c>
      <c r="K26" s="538">
        <v>7.8786487021590634E-2</v>
      </c>
      <c r="L26" s="537">
        <v>-4.3421899717887458E-2</v>
      </c>
      <c r="M26" s="537">
        <v>0.18069184493588897</v>
      </c>
      <c r="O26" s="441">
        <v>100</v>
      </c>
      <c r="P26" s="441">
        <v>112.92670111722336</v>
      </c>
      <c r="Q26" s="441">
        <v>109.8304122741372</v>
      </c>
      <c r="R26" s="441">
        <v>113.13148577634546</v>
      </c>
      <c r="S26" s="441">
        <v>100.82857056599836</v>
      </c>
      <c r="T26" s="441">
        <v>109.31855381541543</v>
      </c>
      <c r="U26" s="441">
        <v>113.7715198230262</v>
      </c>
      <c r="V26" s="441">
        <v>114.60400678689383</v>
      </c>
      <c r="W26" s="441">
        <v>123.63325388023173</v>
      </c>
      <c r="X26" s="441">
        <v>118.2648631284482</v>
      </c>
      <c r="Y26" s="441">
        <v>139.6343594382179</v>
      </c>
    </row>
    <row r="27" spans="1:25" s="256" customFormat="1" x14ac:dyDescent="0.25">
      <c r="A27" s="220" t="s">
        <v>164</v>
      </c>
      <c r="B27" s="535">
        <v>2.0089452990885937E-2</v>
      </c>
      <c r="C27" s="535">
        <v>-2.2288507613914321E-2</v>
      </c>
      <c r="D27" s="535">
        <v>2.7657614505384842E-2</v>
      </c>
      <c r="E27" s="535">
        <v>-8.6218220460550388E-2</v>
      </c>
      <c r="F27" s="535">
        <v>2.4793126468384274E-2</v>
      </c>
      <c r="G27" s="535">
        <v>9.5245950859318196E-2</v>
      </c>
      <c r="H27" s="535">
        <v>8.0303223395330026E-2</v>
      </c>
      <c r="I27" s="535">
        <v>-2.0225707922129743E-2</v>
      </c>
      <c r="J27" s="535">
        <v>4.7743753991758009E-2</v>
      </c>
      <c r="K27" s="571">
        <v>4.0073836621569603E-2</v>
      </c>
      <c r="L27" s="535">
        <v>7.5398393499473082E-2</v>
      </c>
      <c r="M27" s="535">
        <v>4.5874634834296657E-2</v>
      </c>
      <c r="O27" s="536">
        <v>100</v>
      </c>
      <c r="P27" s="536">
        <v>102.76576145041712</v>
      </c>
      <c r="Q27" s="536">
        <v>93.905480369878831</v>
      </c>
      <c r="R27" s="536">
        <v>96.233690825151854</v>
      </c>
      <c r="S27" s="536">
        <v>105.39956021207712</v>
      </c>
      <c r="T27" s="536">
        <v>113.86348464120471</v>
      </c>
      <c r="U27" s="536">
        <v>111.56051505794456</v>
      </c>
      <c r="V27" s="536">
        <v>116.88683283946713</v>
      </c>
      <c r="W27" s="536">
        <v>121.57093668188865</v>
      </c>
      <c r="X27" s="536">
        <v>130.73719000392921</v>
      </c>
      <c r="Y27" s="536">
        <v>136.73471085462154</v>
      </c>
    </row>
    <row r="28" spans="1:25" x14ac:dyDescent="0.25">
      <c r="A28" s="219" t="s">
        <v>124</v>
      </c>
      <c r="B28" s="537">
        <v>1.6750399600079957E-2</v>
      </c>
      <c r="C28" s="537">
        <v>6.7254173206881207E-2</v>
      </c>
      <c r="D28" s="537">
        <v>-4.9319520902962655E-2</v>
      </c>
      <c r="E28" s="537">
        <v>-7.9065058516976316E-2</v>
      </c>
      <c r="F28" s="537">
        <v>-4.0625681569545158E-2</v>
      </c>
      <c r="G28" s="537">
        <v>6.8218208075549125E-2</v>
      </c>
      <c r="H28" s="537">
        <v>6.584221400480228E-2</v>
      </c>
      <c r="I28" s="537">
        <v>8.3846162763194565E-2</v>
      </c>
      <c r="J28" s="537">
        <v>3.8805732643498736E-2</v>
      </c>
      <c r="K28" s="538">
        <v>-4.3521582419777327E-2</v>
      </c>
      <c r="L28" s="537">
        <v>4.6541118703785633E-2</v>
      </c>
      <c r="M28" s="537">
        <v>9.3561310114433471E-2</v>
      </c>
      <c r="O28" s="441">
        <v>100</v>
      </c>
      <c r="P28" s="441">
        <v>95.068047892518109</v>
      </c>
      <c r="Q28" s="441">
        <v>87.551487140878663</v>
      </c>
      <c r="R28" s="441">
        <v>83.994648286010403</v>
      </c>
      <c r="S28" s="441">
        <v>89.724612680018026</v>
      </c>
      <c r="T28" s="441">
        <v>95.632279847670958</v>
      </c>
      <c r="U28" s="441">
        <v>103.65067954767844</v>
      </c>
      <c r="V28" s="441">
        <v>107.67292008774392</v>
      </c>
      <c r="W28" s="441">
        <v>102.98682422176708</v>
      </c>
      <c r="X28" s="441">
        <v>107.77994623279825</v>
      </c>
      <c r="Y28" s="441">
        <v>117.86397920640205</v>
      </c>
    </row>
    <row r="29" spans="1:25" x14ac:dyDescent="0.25">
      <c r="A29" s="219" t="s">
        <v>165</v>
      </c>
      <c r="B29" s="537">
        <v>1.6601303517955968E-2</v>
      </c>
      <c r="C29" s="537">
        <v>-1.5980096281538736E-2</v>
      </c>
      <c r="D29" s="537">
        <v>-8.9488156325634449E-3</v>
      </c>
      <c r="E29" s="537">
        <v>-5.3169716696373159E-2</v>
      </c>
      <c r="F29" s="537">
        <v>5.1463039643526942E-2</v>
      </c>
      <c r="G29" s="537">
        <v>0.11533035215239695</v>
      </c>
      <c r="H29" s="537">
        <v>0.12053089036312259</v>
      </c>
      <c r="I29" s="537">
        <v>5.9788111258436416E-3</v>
      </c>
      <c r="J29" s="537">
        <v>6.1240594240730584E-2</v>
      </c>
      <c r="K29" s="538">
        <v>6.1036253899021231E-2</v>
      </c>
      <c r="L29" s="537">
        <v>0.10609341581470866</v>
      </c>
      <c r="M29" s="537">
        <v>4.7476358004411967E-2</v>
      </c>
      <c r="O29" s="441">
        <v>100</v>
      </c>
      <c r="P29" s="441">
        <v>99.105118445088181</v>
      </c>
      <c r="Q29" s="441">
        <v>93.835727374646012</v>
      </c>
      <c r="R29" s="441">
        <v>98.664799123732664</v>
      </c>
      <c r="S29" s="441">
        <v>110.04384516006277</v>
      </c>
      <c r="T29" s="441">
        <v>123.30752779518096</v>
      </c>
      <c r="U29" s="441">
        <v>124.04476020586864</v>
      </c>
      <c r="V29" s="441">
        <v>131.64133504166949</v>
      </c>
      <c r="W29" s="441">
        <v>139.67622899087894</v>
      </c>
      <c r="X29" s="441">
        <v>154.49495723263871</v>
      </c>
      <c r="Y29" s="441">
        <v>161.8298151320918</v>
      </c>
    </row>
    <row r="30" spans="1:25" x14ac:dyDescent="0.25">
      <c r="A30" s="221" t="s">
        <v>166</v>
      </c>
      <c r="B30" s="537">
        <v>3.0279573596558862E-2</v>
      </c>
      <c r="C30" s="537">
        <v>-0.11326676803802394</v>
      </c>
      <c r="D30" s="537">
        <v>0.19162612555132164</v>
      </c>
      <c r="E30" s="537">
        <v>-0.15467924352174711</v>
      </c>
      <c r="F30" s="537">
        <v>2.798053248958432E-2</v>
      </c>
      <c r="G30" s="537">
        <v>7.4751036910251534E-2</v>
      </c>
      <c r="H30" s="537">
        <v>2.1241322113645378E-3</v>
      </c>
      <c r="I30" s="537">
        <v>-0.17971009327234699</v>
      </c>
      <c r="J30" s="537">
        <v>1.6772413357046156E-2</v>
      </c>
      <c r="K30" s="538">
        <v>7.4258863330239233E-2</v>
      </c>
      <c r="L30" s="537">
        <v>9.1375709172578645E-3</v>
      </c>
      <c r="M30" s="537">
        <v>-1.3211138932345268E-2</v>
      </c>
      <c r="O30" s="441">
        <v>100</v>
      </c>
      <c r="P30" s="441">
        <v>119.16261257409874</v>
      </c>
      <c r="Q30" s="441">
        <v>100.73062980799585</v>
      </c>
      <c r="R30" s="441">
        <v>103.54912644853748</v>
      </c>
      <c r="S30" s="441">
        <v>111.28953104068299</v>
      </c>
      <c r="T30" s="441">
        <v>111.52592469934729</v>
      </c>
      <c r="U30" s="441">
        <v>91.483590369342835</v>
      </c>
      <c r="V30" s="441">
        <v>93.017990962404141</v>
      </c>
      <c r="W30" s="441">
        <v>99.92540124053474</v>
      </c>
      <c r="X30" s="441">
        <v>100.83847668080557</v>
      </c>
      <c r="Y30" s="441">
        <v>99.506285555649384</v>
      </c>
    </row>
    <row r="31" spans="1:25" x14ac:dyDescent="0.25">
      <c r="A31" s="206" t="s">
        <v>167</v>
      </c>
      <c r="B31" s="537">
        <v>3.3445678704815185E-2</v>
      </c>
      <c r="C31" s="537">
        <v>-2.9255605911855387E-3</v>
      </c>
      <c r="D31" s="537">
        <v>-1.0176468562282825E-2</v>
      </c>
      <c r="E31" s="537">
        <v>-7.6957397152325191E-3</v>
      </c>
      <c r="F31" s="537">
        <v>2.4752959863438839E-2</v>
      </c>
      <c r="G31" s="537">
        <v>1.4471343308245066E-2</v>
      </c>
      <c r="H31" s="537">
        <v>4.1165355183705454E-2</v>
      </c>
      <c r="I31" s="537">
        <v>-1.5225968144988E-2</v>
      </c>
      <c r="J31" s="537">
        <v>3.5915113501891582E-2</v>
      </c>
      <c r="K31" s="538">
        <v>5.2344085706954591E-2</v>
      </c>
      <c r="L31" s="537">
        <v>6.2770349050635943E-2</v>
      </c>
      <c r="M31" s="537">
        <v>4.4948673622920321E-2</v>
      </c>
      <c r="O31" s="441">
        <v>100</v>
      </c>
      <c r="P31" s="441">
        <v>98.982353143771718</v>
      </c>
      <c r="Q31" s="441">
        <v>98.220610717576022</v>
      </c>
      <c r="R31" s="441">
        <v>100.65186155243063</v>
      </c>
      <c r="S31" s="441">
        <v>102.1084291959978</v>
      </c>
      <c r="T31" s="441">
        <v>106.31175895065569</v>
      </c>
      <c r="U31" s="441">
        <v>104.69305949586335</v>
      </c>
      <c r="V31" s="441">
        <v>108.45312261007422</v>
      </c>
      <c r="W31" s="441">
        <v>114.1300021551628</v>
      </c>
      <c r="X31" s="441">
        <v>121.2939822275922</v>
      </c>
      <c r="Y31" s="441">
        <v>126.74598584716453</v>
      </c>
    </row>
    <row r="32" spans="1:25" x14ac:dyDescent="0.25">
      <c r="A32" s="220" t="s">
        <v>168</v>
      </c>
      <c r="B32" s="537">
        <v>1.6455795002200624E-2</v>
      </c>
      <c r="C32" s="537">
        <v>5.8898452056816986E-3</v>
      </c>
      <c r="D32" s="537">
        <v>1.4494298586151366E-2</v>
      </c>
      <c r="E32" s="537">
        <v>-2.9000411582305041E-3</v>
      </c>
      <c r="F32" s="537">
        <v>1.9630426733139528E-2</v>
      </c>
      <c r="G32" s="537">
        <v>1.8056757556531577E-2</v>
      </c>
      <c r="H32" s="537">
        <v>3.1792818781692489E-2</v>
      </c>
      <c r="I32" s="537">
        <v>-1.841271505517228E-2</v>
      </c>
      <c r="J32" s="537">
        <v>5.0430668136073997E-2</v>
      </c>
      <c r="K32" s="538">
        <v>4.6557978390542765E-2</v>
      </c>
      <c r="L32" s="537">
        <v>4.0148966878605252E-2</v>
      </c>
      <c r="M32" s="537">
        <v>2.481045837836704E-2</v>
      </c>
      <c r="O32" s="441">
        <v>100</v>
      </c>
      <c r="P32" s="441">
        <v>101.44942985817262</v>
      </c>
      <c r="Q32" s="441">
        <v>101.15522233654109</v>
      </c>
      <c r="R32" s="441">
        <v>103.14094251728444</v>
      </c>
      <c r="S32" s="441">
        <v>105.00333351002715</v>
      </c>
      <c r="T32" s="441">
        <v>108.34168546422124</v>
      </c>
      <c r="U32" s="441">
        <v>106.34682088074328</v>
      </c>
      <c r="V32" s="441">
        <v>111.70996211234274</v>
      </c>
      <c r="W32" s="441">
        <v>116.91095211437754</v>
      </c>
      <c r="X32" s="441">
        <v>121.60480605856388</v>
      </c>
      <c r="Y32" s="441">
        <v>124.62187703788928</v>
      </c>
    </row>
    <row r="33" spans="1:25" x14ac:dyDescent="0.25">
      <c r="A33" s="222" t="s">
        <v>169</v>
      </c>
      <c r="K33" s="1647"/>
    </row>
    <row r="34" spans="1:25" x14ac:dyDescent="0.25">
      <c r="A34" s="223" t="s">
        <v>170</v>
      </c>
      <c r="B34" s="537">
        <v>2.4204858450434852E-2</v>
      </c>
      <c r="C34" s="537">
        <v>1.1144553495989751E-3</v>
      </c>
      <c r="D34" s="537">
        <v>5.3880382376946034E-2</v>
      </c>
      <c r="E34" s="537">
        <v>1.6542572506139663E-2</v>
      </c>
      <c r="F34" s="537">
        <v>-3.5627141898605386E-3</v>
      </c>
      <c r="G34" s="537">
        <v>4.1219040940280394E-2</v>
      </c>
      <c r="H34" s="537">
        <v>1.2054736794547605E-2</v>
      </c>
      <c r="I34" s="537">
        <v>-2.1417389777003137E-3</v>
      </c>
      <c r="J34" s="537">
        <v>4.5786446729270125E-3</v>
      </c>
      <c r="K34" s="538">
        <v>1.3207445187375821E-2</v>
      </c>
      <c r="L34" s="537">
        <v>1.5901134049106869E-2</v>
      </c>
      <c r="M34" s="537">
        <v>1.3599534406706137E-2</v>
      </c>
      <c r="O34" s="441">
        <v>100</v>
      </c>
      <c r="P34" s="441">
        <v>105.38803824490226</v>
      </c>
      <c r="Q34" s="441">
        <v>107.1314275015215</v>
      </c>
      <c r="R34" s="441">
        <v>106.74974885178946</v>
      </c>
      <c r="S34" s="441">
        <v>111.14987111977892</v>
      </c>
      <c r="T34" s="441">
        <v>112.48975356078884</v>
      </c>
      <c r="U34" s="441">
        <v>112.24882986380359</v>
      </c>
      <c r="V34" s="441">
        <v>112.76277737070178</v>
      </c>
      <c r="W34" s="441">
        <v>114.25208557200159</v>
      </c>
      <c r="X34" s="441">
        <v>116.06882330007201</v>
      </c>
      <c r="Y34" s="441">
        <v>117.64730525608724</v>
      </c>
    </row>
    <row r="35" spans="1:25" x14ac:dyDescent="0.25">
      <c r="A35" s="219" t="s">
        <v>171</v>
      </c>
      <c r="B35" s="537">
        <v>-5.8270312073667396E-2</v>
      </c>
      <c r="C35" s="537">
        <v>-3.2842315726716587E-2</v>
      </c>
      <c r="D35" s="537">
        <v>1.6300230682096073E-2</v>
      </c>
      <c r="E35" s="537">
        <v>-0.12361062082777896</v>
      </c>
      <c r="F35" s="537">
        <v>-3.0987439809628703E-2</v>
      </c>
      <c r="G35" s="537">
        <v>-2.2769342260180903E-2</v>
      </c>
      <c r="H35" s="537">
        <v>1.694961969594333E-2</v>
      </c>
      <c r="I35" s="537">
        <v>0.32307852671109361</v>
      </c>
      <c r="J35" s="537">
        <v>-8.932997156537692E-2</v>
      </c>
      <c r="K35" s="538">
        <v>2.2388982767252319E-2</v>
      </c>
      <c r="L35" s="537">
        <v>-2.1680433912242614E-2</v>
      </c>
      <c r="M35" s="537">
        <v>0.31812901297304963</v>
      </c>
      <c r="O35" s="441">
        <v>100</v>
      </c>
      <c r="P35" s="441">
        <v>101.63002306820961</v>
      </c>
      <c r="Q35" s="441">
        <v>89.067472827756944</v>
      </c>
      <c r="R35" s="441">
        <v>86.307499868939047</v>
      </c>
      <c r="S35" s="441">
        <v>84.342334864802652</v>
      </c>
      <c r="T35" s="441">
        <v>85.77190537077918</v>
      </c>
      <c r="U35" s="441">
        <v>113.48296618356588</v>
      </c>
      <c r="V35" s="441">
        <v>103.3455360412333</v>
      </c>
      <c r="W35" s="441">
        <v>105.65933746673292</v>
      </c>
      <c r="X35" s="441">
        <v>103.36859718357408</v>
      </c>
      <c r="Y35" s="441">
        <v>136.25314697799325</v>
      </c>
    </row>
    <row r="36" spans="1:25" x14ac:dyDescent="0.25">
      <c r="A36" s="219" t="s">
        <v>172</v>
      </c>
      <c r="K36" s="1647"/>
    </row>
    <row r="37" spans="1:25" x14ac:dyDescent="0.25">
      <c r="A37" s="206" t="s">
        <v>173</v>
      </c>
      <c r="B37" s="537">
        <v>3.2925296877511556E-2</v>
      </c>
      <c r="C37" s="537">
        <v>-2.699974360394819E-3</v>
      </c>
      <c r="D37" s="537">
        <v>-6.5859844960236558E-3</v>
      </c>
      <c r="E37" s="537">
        <v>-6.2544515123342803E-3</v>
      </c>
      <c r="F37" s="537">
        <v>2.3030592704085695E-2</v>
      </c>
      <c r="G37" s="537">
        <v>1.6056041589591619E-2</v>
      </c>
      <c r="H37" s="537">
        <v>3.9397950299312035E-2</v>
      </c>
      <c r="I37" s="537">
        <v>-1.4452477781118023E-2</v>
      </c>
      <c r="J37" s="537">
        <v>3.4039479447653509E-2</v>
      </c>
      <c r="K37" s="538">
        <v>5.0069203689362851E-2</v>
      </c>
      <c r="L37" s="537">
        <v>6.0141634295740598E-2</v>
      </c>
      <c r="M37" s="537">
        <v>4.3263793686535656E-2</v>
      </c>
      <c r="O37" s="441">
        <v>100</v>
      </c>
      <c r="P37" s="441">
        <v>99.341401550400292</v>
      </c>
      <c r="Q37" s="441">
        <v>98.72007557083451</v>
      </c>
      <c r="R37" s="441">
        <v>100.99365742342695</v>
      </c>
      <c r="S37" s="441">
        <v>102.61521578689197</v>
      </c>
      <c r="T37" s="441">
        <v>106.65804495841712</v>
      </c>
      <c r="U37" s="441">
        <v>105.11657193347811</v>
      </c>
      <c r="V37" s="441">
        <v>108.69468532341553</v>
      </c>
      <c r="W37" s="441">
        <v>114.13694166282482</v>
      </c>
      <c r="X37" s="441">
        <v>121.00132386794472</v>
      </c>
      <c r="Y37" s="441">
        <v>126.23630017956516</v>
      </c>
    </row>
    <row r="38" spans="1:25" x14ac:dyDescent="0.25">
      <c r="A38" s="220" t="s">
        <v>174</v>
      </c>
      <c r="B38" s="537">
        <v>1.0591912565859785E-2</v>
      </c>
      <c r="C38" s="537">
        <v>3.0575724937675908E-3</v>
      </c>
      <c r="D38" s="537">
        <v>1.46216301780695E-2</v>
      </c>
      <c r="E38" s="537">
        <v>-1.142511224436904E-2</v>
      </c>
      <c r="F38" s="537">
        <v>1.6461267637339683E-2</v>
      </c>
      <c r="G38" s="537">
        <v>1.5619975595072555E-2</v>
      </c>
      <c r="H38" s="537">
        <v>3.0940362457788639E-2</v>
      </c>
      <c r="I38" s="537">
        <v>9.3323629411967701E-4</v>
      </c>
      <c r="J38" s="537">
        <v>3.9964784257619623E-2</v>
      </c>
      <c r="K38" s="538">
        <v>4.4970762369680006E-2</v>
      </c>
      <c r="L38" s="537">
        <v>3.617627854874117E-2</v>
      </c>
      <c r="M38" s="537">
        <v>4.2604560833742644E-2</v>
      </c>
      <c r="O38" s="441">
        <v>100</v>
      </c>
      <c r="P38" s="441">
        <v>101.46216301821241</v>
      </c>
      <c r="Q38" s="441">
        <v>100.30294641677206</v>
      </c>
      <c r="R38" s="441">
        <v>101.95406006255229</v>
      </c>
      <c r="S38" s="441">
        <v>103.54657999254792</v>
      </c>
      <c r="T38" s="441">
        <v>106.75034870918719</v>
      </c>
      <c r="U38" s="441">
        <v>106.84997200860674</v>
      </c>
      <c r="V38" s="441">
        <v>111.1202080878634</v>
      </c>
      <c r="W38" s="441">
        <v>116.1173685602521</v>
      </c>
      <c r="X38" s="441">
        <v>120.31806282963463</v>
      </c>
      <c r="Y38" s="441">
        <v>125.44416105685787</v>
      </c>
    </row>
    <row r="39" spans="1:25" x14ac:dyDescent="0.25">
      <c r="A39" s="224" t="s">
        <v>175</v>
      </c>
      <c r="K39" s="1647"/>
    </row>
    <row r="40" spans="1:25" s="256" customFormat="1" ht="17.25" x14ac:dyDescent="0.25">
      <c r="A40" s="225" t="s">
        <v>195</v>
      </c>
      <c r="B40" s="535">
        <v>3.0484625712280167E-2</v>
      </c>
      <c r="C40" s="535">
        <v>2.6376472109426397E-2</v>
      </c>
      <c r="D40" s="535">
        <v>2.5932960237788016E-2</v>
      </c>
      <c r="E40" s="535">
        <v>1.5262026090892E-2</v>
      </c>
      <c r="F40" s="535">
        <v>5.5569132666968279E-3</v>
      </c>
      <c r="G40" s="535">
        <v>-1.5243901234168744E-3</v>
      </c>
      <c r="H40" s="535">
        <v>-1.0075979750784336E-3</v>
      </c>
      <c r="I40" s="535">
        <v>2.5223222919209309E-2</v>
      </c>
      <c r="J40" s="535">
        <v>1.7797383508747044E-2</v>
      </c>
      <c r="K40" s="571">
        <v>1.1614616536566924E-2</v>
      </c>
      <c r="L40" s="535">
        <v>1.2081767416084244E-2</v>
      </c>
      <c r="M40" s="535">
        <v>4.2743646260443802E-2</v>
      </c>
      <c r="O40" s="536">
        <v>100</v>
      </c>
      <c r="P40" s="536">
        <v>102.59329602376232</v>
      </c>
      <c r="Q40" s="536">
        <v>104.15907758441789</v>
      </c>
      <c r="R40" s="536">
        <v>104.73788054385487</v>
      </c>
      <c r="S40" s="536">
        <v>104.57821915320621</v>
      </c>
      <c r="T40" s="536">
        <v>104.47284635135013</v>
      </c>
      <c r="U40" s="536">
        <v>107.10798824450976</v>
      </c>
      <c r="V40" s="536">
        <v>109.01423018750113</v>
      </c>
      <c r="W40" s="536">
        <v>110.280388668158</v>
      </c>
      <c r="X40" s="536">
        <v>111.61277067460206</v>
      </c>
      <c r="Y40" s="536">
        <v>116.38350746246529</v>
      </c>
    </row>
    <row r="41" spans="1:25" x14ac:dyDescent="0.25">
      <c r="A41" s="218" t="s">
        <v>176</v>
      </c>
      <c r="K41" s="1647"/>
    </row>
    <row r="42" spans="1:25" x14ac:dyDescent="0.25">
      <c r="A42" s="219" t="s">
        <v>177</v>
      </c>
      <c r="B42" s="546">
        <v>-1.0505236590735518</v>
      </c>
      <c r="C42" s="546">
        <v>-1.2117898279701307</v>
      </c>
      <c r="D42" s="546">
        <v>5.9196630617816548E-2</v>
      </c>
      <c r="E42" s="546">
        <v>0.72594276826676296</v>
      </c>
      <c r="F42" s="546">
        <v>0.15098611250997374</v>
      </c>
      <c r="G42" s="546">
        <v>0.56567626865931253</v>
      </c>
      <c r="H42" s="546">
        <v>1.0588566406701556</v>
      </c>
      <c r="I42" s="546">
        <v>-1.5636961567177114</v>
      </c>
      <c r="J42" s="546">
        <v>1.9337983853711771</v>
      </c>
      <c r="K42" s="1643">
        <v>0.10425177767245386</v>
      </c>
      <c r="L42" s="546">
        <v>-1.9481571707607781</v>
      </c>
      <c r="M42" s="546">
        <v>-1.2710028033528276</v>
      </c>
    </row>
    <row r="43" spans="1:25" x14ac:dyDescent="0.25">
      <c r="A43" s="219" t="s">
        <v>178</v>
      </c>
      <c r="B43" s="546">
        <v>-1.1044962564711018</v>
      </c>
      <c r="C43" s="546">
        <v>-1.1581911120622541</v>
      </c>
      <c r="D43" s="546">
        <v>-0.21169472100481118</v>
      </c>
      <c r="E43" s="546">
        <v>0.65569101127257445</v>
      </c>
      <c r="F43" s="546">
        <v>0.30804231810381277</v>
      </c>
      <c r="G43" s="546">
        <v>0.35345275365054468</v>
      </c>
      <c r="H43" s="546">
        <v>1.1584230113751648</v>
      </c>
      <c r="I43" s="546">
        <v>-1.67846515787895</v>
      </c>
      <c r="J43" s="546">
        <v>2.2471097251746119</v>
      </c>
      <c r="K43" s="1643">
        <v>0.3261960667679642</v>
      </c>
      <c r="L43" s="546">
        <v>-1.8197729202798691</v>
      </c>
      <c r="M43" s="546">
        <v>-1.2160840962820871</v>
      </c>
    </row>
    <row r="44" spans="1:25" x14ac:dyDescent="0.25">
      <c r="A44" s="219" t="s">
        <v>179</v>
      </c>
      <c r="B44" s="546">
        <v>1.0505006044555287</v>
      </c>
      <c r="C44" s="546">
        <v>1.2834085496608694</v>
      </c>
      <c r="D44" s="546">
        <v>0.97025506563862551</v>
      </c>
      <c r="E44" s="546">
        <v>0.67772707636247764</v>
      </c>
      <c r="F44" s="546">
        <v>-1.0355596453355598</v>
      </c>
      <c r="G44" s="546">
        <v>-0.88946652795629522</v>
      </c>
      <c r="H44" s="546">
        <v>-2.0297115257158382</v>
      </c>
      <c r="I44" s="546">
        <v>3.2702381671417258</v>
      </c>
      <c r="J44" s="546">
        <v>-2.4208641516562657</v>
      </c>
      <c r="K44" s="1643">
        <v>-2.546190369139012</v>
      </c>
      <c r="L44" s="546">
        <v>-1.6709083249157319</v>
      </c>
      <c r="M44" s="546">
        <v>1.4106751290155262</v>
      </c>
    </row>
    <row r="45" spans="1:25" x14ac:dyDescent="0.25">
      <c r="A45" s="547" t="s">
        <v>180</v>
      </c>
      <c r="B45" s="548">
        <v>0.36682050340561911</v>
      </c>
      <c r="C45" s="548">
        <v>0.49470792547241604</v>
      </c>
      <c r="D45" s="548">
        <v>4.5467165587271374E-2</v>
      </c>
      <c r="E45" s="548">
        <v>-0.21145997400499006</v>
      </c>
      <c r="F45" s="548">
        <v>-0.11830348753810771</v>
      </c>
      <c r="G45" s="548">
        <v>-0.23487553941424277</v>
      </c>
      <c r="H45" s="548">
        <v>-0.41901539270831822</v>
      </c>
      <c r="I45" s="548">
        <v>0.65686224242599689</v>
      </c>
      <c r="J45" s="548">
        <v>-0.70115110355518251</v>
      </c>
      <c r="K45" s="1644">
        <v>-0.17260624146180614</v>
      </c>
      <c r="L45" s="548">
        <v>0.41666841386005071</v>
      </c>
      <c r="M45" s="548">
        <v>0.51048395728807261</v>
      </c>
    </row>
    <row r="46" spans="1:25" ht="14.45" customHeight="1" x14ac:dyDescent="0.25">
      <c r="A46" s="582" t="s">
        <v>222</v>
      </c>
      <c r="B46" s="582"/>
      <c r="C46" s="582"/>
      <c r="D46" s="582"/>
      <c r="E46" s="582"/>
      <c r="F46" s="582"/>
      <c r="G46" s="582"/>
      <c r="H46" s="582"/>
      <c r="I46" s="518"/>
      <c r="J46" s="518"/>
      <c r="K46" s="518"/>
      <c r="L46" s="518"/>
      <c r="M46" s="518"/>
    </row>
    <row r="47" spans="1:25" ht="14.45" customHeight="1" x14ac:dyDescent="0.25">
      <c r="A47" s="556" t="s">
        <v>197</v>
      </c>
      <c r="B47" s="556"/>
      <c r="C47" s="556"/>
      <c r="D47" s="556"/>
      <c r="E47" s="556"/>
      <c r="F47" s="556"/>
      <c r="G47" s="556"/>
      <c r="H47" s="556"/>
      <c r="I47" s="518"/>
      <c r="J47" s="518"/>
      <c r="K47" s="518"/>
      <c r="L47" s="518"/>
      <c r="M47" s="518"/>
    </row>
    <row r="48" spans="1:25" ht="15" customHeight="1" x14ac:dyDescent="0.25">
      <c r="A48" s="1701" t="s">
        <v>1995</v>
      </c>
      <c r="B48" s="1701"/>
      <c r="C48" s="1701"/>
      <c r="D48" s="1701"/>
      <c r="E48" s="1701"/>
      <c r="F48" s="1701"/>
      <c r="G48" s="1701"/>
      <c r="H48" s="1701"/>
    </row>
    <row r="49" spans="1:13" ht="15" customHeight="1" x14ac:dyDescent="0.25">
      <c r="A49" s="1703" t="s">
        <v>2069</v>
      </c>
      <c r="B49" s="1702"/>
      <c r="C49" s="1702"/>
      <c r="D49" s="1702"/>
      <c r="E49" s="1702"/>
      <c r="F49" s="1702"/>
      <c r="G49" s="1702"/>
      <c r="H49" s="1702"/>
    </row>
    <row r="50" spans="1:13" x14ac:dyDescent="0.25">
      <c r="H50" s="537"/>
      <c r="I50" s="537"/>
      <c r="J50" s="537"/>
      <c r="K50" s="537"/>
      <c r="L50" s="537"/>
      <c r="M50" s="537"/>
    </row>
    <row r="51" spans="1:13" x14ac:dyDescent="0.25">
      <c r="H51" s="537"/>
      <c r="I51" s="537"/>
      <c r="J51" s="537"/>
      <c r="K51" s="537"/>
      <c r="L51" s="537"/>
      <c r="M51" s="537"/>
    </row>
    <row r="55" spans="1:13" ht="15.75" x14ac:dyDescent="0.25">
      <c r="A55" s="202" t="s">
        <v>604</v>
      </c>
    </row>
    <row r="56" spans="1:13" ht="15.75" thickBot="1" x14ac:dyDescent="0.3">
      <c r="A56" s="213" t="s">
        <v>142</v>
      </c>
    </row>
    <row r="57" spans="1:13" x14ac:dyDescent="0.25">
      <c r="A57" s="638" t="s">
        <v>144</v>
      </c>
      <c r="B57" s="661">
        <v>2012</v>
      </c>
      <c r="C57" s="661">
        <v>2013</v>
      </c>
      <c r="D57" s="661">
        <v>2014</v>
      </c>
      <c r="E57" s="661">
        <v>2015</v>
      </c>
      <c r="F57" s="661">
        <v>2016</v>
      </c>
      <c r="G57" s="661">
        <v>2017</v>
      </c>
      <c r="H57" s="661">
        <v>2018</v>
      </c>
      <c r="I57" s="662">
        <v>2019</v>
      </c>
      <c r="J57" s="662">
        <v>2020</v>
      </c>
      <c r="K57" s="1582">
        <v>2021</v>
      </c>
      <c r="L57" s="1582">
        <v>2022</v>
      </c>
      <c r="M57" s="1582">
        <v>2023</v>
      </c>
    </row>
    <row r="58" spans="1:13" x14ac:dyDescent="0.25">
      <c r="A58" s="215" t="s">
        <v>147</v>
      </c>
      <c r="B58" s="640">
        <v>167.87464527099999</v>
      </c>
      <c r="C58" s="640">
        <v>172.717410285</v>
      </c>
      <c r="D58" s="640">
        <v>176.79108530299999</v>
      </c>
      <c r="E58" s="640">
        <v>178.97288215899999</v>
      </c>
      <c r="F58" s="640">
        <v>178.59523322199999</v>
      </c>
      <c r="G58" s="640">
        <v>181.68349338499999</v>
      </c>
      <c r="H58" s="640">
        <v>182.30465002400001</v>
      </c>
      <c r="I58" s="640">
        <v>184.76518673999999</v>
      </c>
      <c r="J58" s="640">
        <v>184.817144068</v>
      </c>
      <c r="K58" s="1583">
        <v>189.75794034200001</v>
      </c>
      <c r="L58" s="1583">
        <v>197.92061361399999</v>
      </c>
      <c r="M58" s="1583">
        <v>209.73774277300001</v>
      </c>
    </row>
    <row r="59" spans="1:13" x14ac:dyDescent="0.25">
      <c r="A59" s="198" t="s">
        <v>35</v>
      </c>
      <c r="B59" s="641">
        <v>35.004005360000001</v>
      </c>
      <c r="C59" s="641">
        <v>36.015803732999998</v>
      </c>
      <c r="D59" s="641">
        <v>35.876130144999998</v>
      </c>
      <c r="E59" s="641">
        <v>35.487458808</v>
      </c>
      <c r="F59" s="641">
        <v>34.876577552999997</v>
      </c>
      <c r="G59" s="641">
        <v>35.414944826999999</v>
      </c>
      <c r="H59" s="641">
        <v>35.901328579000001</v>
      </c>
      <c r="I59" s="641">
        <v>36.863593905000002</v>
      </c>
      <c r="J59" s="641">
        <v>35.633401577999997</v>
      </c>
      <c r="K59" s="1584">
        <v>37.767449988000003</v>
      </c>
      <c r="L59" s="1584">
        <v>40.512637597999998</v>
      </c>
      <c r="M59" s="1584">
        <v>44.25879956</v>
      </c>
    </row>
    <row r="60" spans="1:13" x14ac:dyDescent="0.25">
      <c r="A60" s="198" t="s">
        <v>37</v>
      </c>
      <c r="B60" s="641">
        <v>57.115939797999999</v>
      </c>
      <c r="C60" s="641">
        <v>58.908570134999998</v>
      </c>
      <c r="D60" s="641">
        <v>61.309777934000003</v>
      </c>
      <c r="E60" s="641">
        <v>62.536524077999999</v>
      </c>
      <c r="F60" s="641">
        <v>63.163902438999997</v>
      </c>
      <c r="G60" s="641">
        <v>64.898425833999994</v>
      </c>
      <c r="H60" s="641">
        <v>65.472780057999998</v>
      </c>
      <c r="I60" s="641">
        <v>66.481116709000005</v>
      </c>
      <c r="J60" s="641">
        <v>67.179655574999998</v>
      </c>
      <c r="K60" s="1584">
        <v>69.105315618999995</v>
      </c>
      <c r="L60" s="1584">
        <v>72.661315849000005</v>
      </c>
      <c r="M60" s="1584">
        <v>76.115739285000004</v>
      </c>
    </row>
    <row r="61" spans="1:13" x14ac:dyDescent="0.25">
      <c r="A61" s="198" t="s">
        <v>148</v>
      </c>
      <c r="B61" s="641">
        <v>5.0848970900000001</v>
      </c>
      <c r="C61" s="641">
        <v>5.1376939080000001</v>
      </c>
      <c r="D61" s="641">
        <v>5.1740463449999998</v>
      </c>
      <c r="E61" s="641">
        <v>5.2480646919999998</v>
      </c>
      <c r="F61" s="641">
        <v>5.0355473289999999</v>
      </c>
      <c r="G61" s="641">
        <v>4.5155150280000003</v>
      </c>
      <c r="H61" s="641">
        <v>4.2430435519999996</v>
      </c>
      <c r="I61" s="641">
        <v>3.998839222</v>
      </c>
      <c r="J61" s="641">
        <v>3.6959090720000001</v>
      </c>
      <c r="K61" s="1584">
        <v>3.4646861160000002</v>
      </c>
      <c r="L61" s="1584">
        <v>3.3274085530000002</v>
      </c>
      <c r="M61" s="1584">
        <v>4.2460687330000004</v>
      </c>
    </row>
    <row r="62" spans="1:13" x14ac:dyDescent="0.25">
      <c r="A62" s="198" t="s">
        <v>39</v>
      </c>
      <c r="B62" s="641">
        <v>64.957118093999995</v>
      </c>
      <c r="C62" s="641">
        <v>66.666596890999998</v>
      </c>
      <c r="D62" s="641">
        <v>68.340405318999998</v>
      </c>
      <c r="E62" s="641">
        <v>69.626685997999999</v>
      </c>
      <c r="F62" s="641">
        <v>69.465464771000001</v>
      </c>
      <c r="G62" s="641">
        <v>70.601236227000001</v>
      </c>
      <c r="H62" s="641">
        <v>70.649100705999999</v>
      </c>
      <c r="I62" s="641">
        <v>71.551108909000007</v>
      </c>
      <c r="J62" s="641">
        <v>71.663988176000004</v>
      </c>
      <c r="K62" s="1584">
        <v>72.523087126999997</v>
      </c>
      <c r="L62" s="1584">
        <v>74.408202294000006</v>
      </c>
      <c r="M62" s="1584">
        <v>77.737424880999995</v>
      </c>
    </row>
    <row r="63" spans="1:13" x14ac:dyDescent="0.25">
      <c r="A63" s="198" t="s">
        <v>149</v>
      </c>
      <c r="B63" s="641">
        <v>5.7126849269999997</v>
      </c>
      <c r="C63" s="641">
        <v>5.988745615</v>
      </c>
      <c r="D63" s="641">
        <v>6.0907255579999999</v>
      </c>
      <c r="E63" s="641">
        <v>6.0741485820000003</v>
      </c>
      <c r="F63" s="641">
        <v>6.0537411289999996</v>
      </c>
      <c r="G63" s="641">
        <v>6.253371467</v>
      </c>
      <c r="H63" s="641">
        <v>6.0383971269999996</v>
      </c>
      <c r="I63" s="641">
        <v>5.8705279929999996</v>
      </c>
      <c r="J63" s="641">
        <v>6.6441896659999999</v>
      </c>
      <c r="K63" s="1584">
        <v>6.8974014889999999</v>
      </c>
      <c r="L63" s="1584">
        <v>7.0110493180000004</v>
      </c>
      <c r="M63" s="1584">
        <v>7.3797103110000002</v>
      </c>
    </row>
    <row r="64" spans="1:13" x14ac:dyDescent="0.25">
      <c r="A64" s="216" t="s">
        <v>150</v>
      </c>
      <c r="B64" s="640">
        <v>201.37815495300001</v>
      </c>
      <c r="C64" s="640">
        <v>204.608968406</v>
      </c>
      <c r="D64" s="640">
        <v>206.470855245</v>
      </c>
      <c r="E64" s="640">
        <v>209.16353752699999</v>
      </c>
      <c r="F64" s="640">
        <v>210.508136544</v>
      </c>
      <c r="G64" s="640">
        <v>214.53002270299999</v>
      </c>
      <c r="H64" s="640">
        <v>216.71098790100001</v>
      </c>
      <c r="I64" s="640">
        <v>222.43568732400001</v>
      </c>
      <c r="J64" s="640">
        <v>218.38708486300001</v>
      </c>
      <c r="K64" s="1585">
        <v>229.46879982300001</v>
      </c>
      <c r="L64" s="1585">
        <v>239.51271450900001</v>
      </c>
      <c r="M64" s="1585">
        <v>247.97643501900001</v>
      </c>
    </row>
    <row r="65" spans="1:13" x14ac:dyDescent="0.25">
      <c r="A65" s="198" t="s">
        <v>60</v>
      </c>
      <c r="B65" s="641">
        <v>115.28017907100001</v>
      </c>
      <c r="C65" s="641">
        <v>117.934327571</v>
      </c>
      <c r="D65" s="641">
        <v>121.2127648</v>
      </c>
      <c r="E65" s="641">
        <v>127.13627941</v>
      </c>
      <c r="F65" s="641">
        <v>130.91185256599999</v>
      </c>
      <c r="G65" s="641">
        <v>135.81468985199999</v>
      </c>
      <c r="H65" s="641">
        <v>142.88369811300001</v>
      </c>
      <c r="I65" s="641">
        <v>147.53812148099999</v>
      </c>
      <c r="J65" s="641">
        <v>145.531789073</v>
      </c>
      <c r="K65" s="1584">
        <v>151.35553482500001</v>
      </c>
      <c r="L65" s="1584">
        <v>158.28035661000001</v>
      </c>
      <c r="M65" s="1584">
        <v>163.14498173800001</v>
      </c>
    </row>
    <row r="66" spans="1:13" x14ac:dyDescent="0.25">
      <c r="A66" s="539" t="s">
        <v>151</v>
      </c>
      <c r="B66" s="641">
        <v>72.181265257000007</v>
      </c>
      <c r="C66" s="641">
        <v>75.711813950000007</v>
      </c>
      <c r="D66" s="641">
        <v>77.089330959999998</v>
      </c>
      <c r="E66" s="641">
        <v>80.387706777999995</v>
      </c>
      <c r="F66" s="641">
        <v>82.400033073000003</v>
      </c>
      <c r="G66" s="641">
        <v>84.731269491999996</v>
      </c>
      <c r="H66" s="641">
        <v>86.674927374999996</v>
      </c>
      <c r="I66" s="641">
        <v>89.648538278999993</v>
      </c>
      <c r="J66" s="641">
        <v>91.305738985999994</v>
      </c>
      <c r="K66" s="1584">
        <v>58.757455733</v>
      </c>
      <c r="L66" s="1584">
        <v>60.961353432000003</v>
      </c>
      <c r="M66" s="1584">
        <v>57.435628172999998</v>
      </c>
    </row>
    <row r="67" spans="1:13" x14ac:dyDescent="0.25">
      <c r="A67" s="539" t="s">
        <v>152</v>
      </c>
      <c r="B67" s="641">
        <v>43.098913813000003</v>
      </c>
      <c r="C67" s="641">
        <v>42.222513620000001</v>
      </c>
      <c r="D67" s="641">
        <v>44.123433839999997</v>
      </c>
      <c r="E67" s="641">
        <v>46.748572631999998</v>
      </c>
      <c r="F67" s="641">
        <v>48.511819492000001</v>
      </c>
      <c r="G67" s="641">
        <v>51.083420359000002</v>
      </c>
      <c r="H67" s="641">
        <v>56.208770737999998</v>
      </c>
      <c r="I67" s="641">
        <v>57.889583201999997</v>
      </c>
      <c r="J67" s="641">
        <v>54.226050086999997</v>
      </c>
      <c r="K67" s="1584">
        <v>92.598079091000002</v>
      </c>
      <c r="L67" s="1584">
        <v>97.319003176999999</v>
      </c>
      <c r="M67" s="1584">
        <v>105.709353565</v>
      </c>
    </row>
    <row r="68" spans="1:13" x14ac:dyDescent="0.25">
      <c r="A68" s="198" t="s">
        <v>153</v>
      </c>
      <c r="B68" s="641">
        <v>52.412661448000001</v>
      </c>
      <c r="C68" s="641">
        <v>52.037256886999998</v>
      </c>
      <c r="D68" s="641">
        <v>49.273690367999997</v>
      </c>
      <c r="E68" s="641">
        <v>44.837575342000001</v>
      </c>
      <c r="F68" s="641">
        <v>41.231782424000002</v>
      </c>
      <c r="G68" s="641">
        <v>38.938180410999998</v>
      </c>
      <c r="H68" s="641">
        <v>34.716891203000003</v>
      </c>
      <c r="I68" s="641">
        <v>34.906514395999999</v>
      </c>
      <c r="J68" s="641">
        <v>34.979077529999998</v>
      </c>
      <c r="K68" s="1584">
        <v>36.944908712999997</v>
      </c>
      <c r="L68" s="1584">
        <v>37.153367676000002</v>
      </c>
      <c r="M68" s="1584">
        <v>37.851060554</v>
      </c>
    </row>
    <row r="69" spans="1:13" x14ac:dyDescent="0.25">
      <c r="A69" s="539" t="s">
        <v>154</v>
      </c>
      <c r="B69" s="641">
        <v>41.180673669000001</v>
      </c>
      <c r="C69" s="641">
        <v>41.356404750999999</v>
      </c>
      <c r="D69" s="641">
        <v>40.005963444999999</v>
      </c>
      <c r="E69" s="641">
        <v>36.553153874000003</v>
      </c>
      <c r="F69" s="641">
        <v>33.278778164999999</v>
      </c>
      <c r="G69" s="641">
        <v>30.913709690000001</v>
      </c>
      <c r="H69" s="641">
        <v>26.822855699000002</v>
      </c>
      <c r="I69" s="641">
        <v>26.784556010999999</v>
      </c>
      <c r="J69" s="641">
        <v>26.631518523</v>
      </c>
      <c r="K69" s="1584">
        <v>26.634344876</v>
      </c>
      <c r="L69" s="1584">
        <v>26.462085034000001</v>
      </c>
      <c r="M69" s="1584">
        <v>26.775638671999999</v>
      </c>
    </row>
    <row r="70" spans="1:13" x14ac:dyDescent="0.25">
      <c r="A70" s="539" t="s">
        <v>155</v>
      </c>
      <c r="B70" s="641">
        <v>3.7126056730000001</v>
      </c>
      <c r="C70" s="641">
        <v>3.7241145420000001</v>
      </c>
      <c r="D70" s="641">
        <v>2.520873672</v>
      </c>
      <c r="E70" s="641">
        <v>1.625205378</v>
      </c>
      <c r="F70" s="641">
        <v>1.6194238139999999</v>
      </c>
      <c r="G70" s="641">
        <v>1.7819013589999999</v>
      </c>
      <c r="H70" s="641">
        <v>1.74853631</v>
      </c>
      <c r="I70" s="641">
        <v>1.74475727</v>
      </c>
      <c r="J70" s="641">
        <v>1.923784553</v>
      </c>
      <c r="K70" s="1584">
        <v>1.985802485</v>
      </c>
      <c r="L70" s="1584">
        <v>2.0345335279999999</v>
      </c>
      <c r="M70" s="1584">
        <v>2.064837491</v>
      </c>
    </row>
    <row r="71" spans="1:13" x14ac:dyDescent="0.25">
      <c r="A71" s="539" t="s">
        <v>156</v>
      </c>
      <c r="B71" s="641">
        <v>7.519382105</v>
      </c>
      <c r="C71" s="641">
        <v>6.9567375939999998</v>
      </c>
      <c r="D71" s="641">
        <v>6.7468532510000001</v>
      </c>
      <c r="E71" s="641">
        <v>6.6592160890000001</v>
      </c>
      <c r="F71" s="641">
        <v>6.3335804439999999</v>
      </c>
      <c r="G71" s="641">
        <v>6.2425693600000001</v>
      </c>
      <c r="H71" s="641">
        <v>6.145499193</v>
      </c>
      <c r="I71" s="641">
        <v>6.377201114</v>
      </c>
      <c r="J71" s="641">
        <v>6.423774452</v>
      </c>
      <c r="K71" s="1584">
        <v>8.3247613509999994</v>
      </c>
      <c r="L71" s="1584">
        <v>8.6567491130000001</v>
      </c>
      <c r="M71" s="1584">
        <v>9.01058439</v>
      </c>
    </row>
    <row r="72" spans="1:13" x14ac:dyDescent="0.25">
      <c r="A72" s="198" t="s">
        <v>157</v>
      </c>
      <c r="B72" s="641">
        <v>13.636756555</v>
      </c>
      <c r="C72" s="641">
        <v>14.279926297999999</v>
      </c>
      <c r="D72" s="641">
        <v>14.969771047</v>
      </c>
      <c r="E72" s="641">
        <v>15.895544885</v>
      </c>
      <c r="F72" s="641">
        <v>16.407358818999999</v>
      </c>
      <c r="G72" s="641">
        <v>17.209028591999999</v>
      </c>
      <c r="H72" s="641">
        <v>16.509849319000001</v>
      </c>
      <c r="I72" s="641">
        <v>16.768481735999998</v>
      </c>
      <c r="J72" s="641">
        <v>17.484109336</v>
      </c>
      <c r="K72" s="1584">
        <v>18.366509099000002</v>
      </c>
      <c r="L72" s="1584">
        <v>19.511739840000001</v>
      </c>
      <c r="M72" s="1584">
        <v>20.914367494</v>
      </c>
    </row>
    <row r="73" spans="1:13" x14ac:dyDescent="0.25">
      <c r="A73" s="198" t="s">
        <v>94</v>
      </c>
      <c r="B73" s="641">
        <v>12.08919743</v>
      </c>
      <c r="C73" s="641">
        <v>12.433577159</v>
      </c>
      <c r="D73" s="641">
        <v>12.675556376999999</v>
      </c>
      <c r="E73" s="641">
        <v>13.2159861</v>
      </c>
      <c r="F73" s="641">
        <v>13.623199164000001</v>
      </c>
      <c r="G73" s="641">
        <v>13.972963352000001</v>
      </c>
      <c r="H73" s="641">
        <v>14.558235169</v>
      </c>
      <c r="I73" s="641">
        <v>15.11186485</v>
      </c>
      <c r="J73" s="641">
        <v>13.023966764000001</v>
      </c>
      <c r="K73" s="1584">
        <v>14.595021114</v>
      </c>
      <c r="L73" s="1584">
        <v>15.893983763</v>
      </c>
      <c r="M73" s="1584">
        <v>16.878678488999999</v>
      </c>
    </row>
    <row r="74" spans="1:13" x14ac:dyDescent="0.25">
      <c r="A74" s="217" t="s">
        <v>158</v>
      </c>
      <c r="B74" s="641">
        <v>7.9593604469999999</v>
      </c>
      <c r="C74" s="641">
        <v>7.9238804890000001</v>
      </c>
      <c r="D74" s="641">
        <v>8.3390726490000002</v>
      </c>
      <c r="E74" s="641">
        <v>8.0781517879999996</v>
      </c>
      <c r="F74" s="641">
        <v>8.3339435700000006</v>
      </c>
      <c r="G74" s="641">
        <v>8.5951604939999999</v>
      </c>
      <c r="H74" s="641">
        <v>8.042314094</v>
      </c>
      <c r="I74" s="641">
        <v>8.1107048590000002</v>
      </c>
      <c r="J74" s="641">
        <v>7.3681421580000004</v>
      </c>
      <c r="K74" s="1584">
        <v>8.2068260710000001</v>
      </c>
      <c r="L74" s="1584">
        <v>8.6732666189999996</v>
      </c>
      <c r="M74" s="1584">
        <v>9.1873467420000008</v>
      </c>
    </row>
    <row r="75" spans="1:13" x14ac:dyDescent="0.25">
      <c r="A75" s="218" t="s">
        <v>159</v>
      </c>
      <c r="B75" s="640">
        <v>33.503509682000001</v>
      </c>
      <c r="C75" s="640">
        <v>31.891558120999999</v>
      </c>
      <c r="D75" s="640">
        <v>29.679769941</v>
      </c>
      <c r="E75" s="640">
        <v>30.190655367000002</v>
      </c>
      <c r="F75" s="640">
        <v>31.912903321000002</v>
      </c>
      <c r="G75" s="640">
        <v>32.846529316999998</v>
      </c>
      <c r="H75" s="640">
        <v>34.406337876999999</v>
      </c>
      <c r="I75" s="640">
        <v>37.670500582999999</v>
      </c>
      <c r="J75" s="640">
        <v>33.569940793999997</v>
      </c>
      <c r="K75" s="1585">
        <v>39.710859481</v>
      </c>
      <c r="L75" s="1585">
        <v>41.592100893999998</v>
      </c>
      <c r="M75" s="1585">
        <v>38.238692245999999</v>
      </c>
    </row>
    <row r="76" spans="1:13" x14ac:dyDescent="0.25">
      <c r="A76" s="220" t="s">
        <v>160</v>
      </c>
      <c r="B76" s="641">
        <v>19.972309254999999</v>
      </c>
      <c r="C76" s="641">
        <v>18.032836902</v>
      </c>
      <c r="D76" s="641">
        <v>15.805603796</v>
      </c>
      <c r="E76" s="641">
        <v>15.568943846</v>
      </c>
      <c r="F76" s="641">
        <v>17.049311076999999</v>
      </c>
      <c r="G76" s="641">
        <v>18.035891803999998</v>
      </c>
      <c r="H76" s="641">
        <v>18.985220088999998</v>
      </c>
      <c r="I76" s="641">
        <v>22.063485278999998</v>
      </c>
      <c r="J76" s="641">
        <v>17.996351644000001</v>
      </c>
      <c r="K76" s="1585">
        <v>24.065964399999999</v>
      </c>
      <c r="L76" s="1585">
        <v>25.799632305999999</v>
      </c>
      <c r="M76" s="1585">
        <v>22.212711538000001</v>
      </c>
    </row>
    <row r="77" spans="1:13" x14ac:dyDescent="0.25">
      <c r="A77" s="206" t="s">
        <v>161</v>
      </c>
      <c r="B77" s="640">
        <v>58.878085147</v>
      </c>
      <c r="C77" s="640">
        <v>61.619219098999999</v>
      </c>
      <c r="D77" s="640">
        <v>56.859978073000001</v>
      </c>
      <c r="E77" s="640">
        <v>52.300438516</v>
      </c>
      <c r="F77" s="640">
        <v>50.898268174000002</v>
      </c>
      <c r="G77" s="640">
        <v>53.490651440000001</v>
      </c>
      <c r="H77" s="640">
        <v>56.272780589</v>
      </c>
      <c r="I77" s="644">
        <v>63.633368541999999</v>
      </c>
      <c r="J77" s="644">
        <v>59.799302724999997</v>
      </c>
      <c r="K77" s="1585">
        <v>63.643933900999997</v>
      </c>
      <c r="L77" s="1585">
        <v>67.862011960999993</v>
      </c>
      <c r="M77" s="1585">
        <v>72.568202341000003</v>
      </c>
    </row>
    <row r="78" spans="1:13" x14ac:dyDescent="0.25">
      <c r="A78" s="219" t="s">
        <v>109</v>
      </c>
      <c r="B78" s="641">
        <v>43.033185369000002</v>
      </c>
      <c r="C78" s="641">
        <v>45.335785264000002</v>
      </c>
      <c r="D78" s="641">
        <v>40.718133995000002</v>
      </c>
      <c r="E78" s="641">
        <v>36.466978560000001</v>
      </c>
      <c r="F78" s="641">
        <v>35.909094080000003</v>
      </c>
      <c r="G78" s="641">
        <v>38.199425798</v>
      </c>
      <c r="H78" s="641">
        <v>40.635002399999998</v>
      </c>
      <c r="I78" s="641">
        <v>45.762352897</v>
      </c>
      <c r="J78" s="641">
        <v>40.383836144999997</v>
      </c>
      <c r="K78" s="1584">
        <v>44.094451495000001</v>
      </c>
      <c r="L78" s="1584">
        <v>47.719586909</v>
      </c>
      <c r="M78" s="1584">
        <v>51.780190048000001</v>
      </c>
    </row>
    <row r="79" spans="1:13" x14ac:dyDescent="0.25">
      <c r="A79" s="219" t="s">
        <v>162</v>
      </c>
      <c r="B79" s="641">
        <v>13.006442582</v>
      </c>
      <c r="C79" s="641">
        <v>13.4089046</v>
      </c>
      <c r="D79" s="641">
        <v>13.280107252000001</v>
      </c>
      <c r="E79" s="641">
        <v>12.601794965</v>
      </c>
      <c r="F79" s="641">
        <v>11.846116740999999</v>
      </c>
      <c r="G79" s="641">
        <v>12.053700253000001</v>
      </c>
      <c r="H79" s="641">
        <v>12.752329854999999</v>
      </c>
      <c r="I79" s="641">
        <v>14.742606335</v>
      </c>
      <c r="J79" s="641">
        <v>16.1596251</v>
      </c>
      <c r="K79" s="1584">
        <v>16.269817342</v>
      </c>
      <c r="L79" s="1584">
        <v>16.604366698</v>
      </c>
      <c r="M79" s="1584">
        <v>17.404486332000001</v>
      </c>
    </row>
    <row r="80" spans="1:13" x14ac:dyDescent="0.25">
      <c r="A80" s="219" t="s">
        <v>163</v>
      </c>
      <c r="B80" s="641">
        <v>2.8384571950000002</v>
      </c>
      <c r="C80" s="641">
        <v>2.8745292340000002</v>
      </c>
      <c r="D80" s="641">
        <v>2.8617368239999998</v>
      </c>
      <c r="E80" s="641">
        <v>3.2316649900000001</v>
      </c>
      <c r="F80" s="641">
        <v>3.143057352</v>
      </c>
      <c r="G80" s="641">
        <v>3.2375253879999999</v>
      </c>
      <c r="H80" s="641">
        <v>2.8854483329999998</v>
      </c>
      <c r="I80" s="641">
        <v>3.1284093099999999</v>
      </c>
      <c r="J80" s="641">
        <v>3.2558414779999998</v>
      </c>
      <c r="K80" s="1584">
        <v>3.2796650629999999</v>
      </c>
      <c r="L80" s="1584">
        <v>3.5380583529999998</v>
      </c>
      <c r="M80" s="1584">
        <v>3.3835259600000001</v>
      </c>
    </row>
    <row r="81" spans="1:13" x14ac:dyDescent="0.25">
      <c r="A81" s="220" t="s">
        <v>164</v>
      </c>
      <c r="B81" s="640">
        <v>22.848650891999998</v>
      </c>
      <c r="C81" s="640">
        <v>23.30766779</v>
      </c>
      <c r="D81" s="640">
        <v>22.788174658999999</v>
      </c>
      <c r="E81" s="640">
        <v>23.418441209000001</v>
      </c>
      <c r="F81" s="640">
        <v>21.399344882000001</v>
      </c>
      <c r="G81" s="640">
        <v>21.929901546</v>
      </c>
      <c r="H81" s="640">
        <v>24.018635871000001</v>
      </c>
      <c r="I81" s="640">
        <v>25.947409752999999</v>
      </c>
      <c r="J81" s="640">
        <v>25.422605021999999</v>
      </c>
      <c r="K81" s="1585">
        <v>26.636375621999999</v>
      </c>
      <c r="L81" s="1585">
        <v>27.684237542000002</v>
      </c>
      <c r="M81" s="1585">
        <v>29.736383254</v>
      </c>
    </row>
    <row r="82" spans="1:13" x14ac:dyDescent="0.25">
      <c r="A82" s="219" t="s">
        <v>124</v>
      </c>
      <c r="B82" s="641">
        <v>5.0978462029999996</v>
      </c>
      <c r="C82" s="641">
        <v>5.1832371640000003</v>
      </c>
      <c r="D82" s="641">
        <v>5.5318314940000004</v>
      </c>
      <c r="E82" s="641">
        <v>5.259004215</v>
      </c>
      <c r="F82" s="641">
        <v>4.8432007390000003</v>
      </c>
      <c r="G82" s="641">
        <v>4.6464424080000004</v>
      </c>
      <c r="H82" s="641">
        <v>4.9634143829999999</v>
      </c>
      <c r="I82" s="641">
        <v>5.2902165749999996</v>
      </c>
      <c r="J82" s="641">
        <v>5.7337809350000004</v>
      </c>
      <c r="K82" s="1584">
        <v>5.9562845050000002</v>
      </c>
      <c r="L82" s="1584">
        <v>5.6970575779999999</v>
      </c>
      <c r="M82" s="1584">
        <v>5.9623638110000003</v>
      </c>
    </row>
    <row r="83" spans="1:13" x14ac:dyDescent="0.25">
      <c r="A83" s="219" t="s">
        <v>165</v>
      </c>
      <c r="B83" s="641">
        <v>11.97964779</v>
      </c>
      <c r="C83" s="641">
        <v>12.178525559000001</v>
      </c>
      <c r="D83" s="641">
        <v>11.983911548</v>
      </c>
      <c r="E83" s="641">
        <v>11.876669733</v>
      </c>
      <c r="F83" s="641">
        <v>11.245190568</v>
      </c>
      <c r="G83" s="641">
        <v>11.823902256</v>
      </c>
      <c r="H83" s="641">
        <v>13.187557067</v>
      </c>
      <c r="I83" s="641">
        <v>14.777065062</v>
      </c>
      <c r="J83" s="641">
        <v>14.865414342999999</v>
      </c>
      <c r="K83" s="1584">
        <v>15.775781151</v>
      </c>
      <c r="L83" s="1584">
        <v>16.721943783</v>
      </c>
      <c r="M83" s="1584">
        <v>18.487599757000002</v>
      </c>
    </row>
    <row r="84" spans="1:13" x14ac:dyDescent="0.25">
      <c r="A84" s="221" t="s">
        <v>166</v>
      </c>
      <c r="B84" s="641">
        <v>5.771156897</v>
      </c>
      <c r="C84" s="641">
        <v>5.945905067</v>
      </c>
      <c r="D84" s="641">
        <v>5.2724316169999996</v>
      </c>
      <c r="E84" s="641">
        <v>6.28276726</v>
      </c>
      <c r="F84" s="641">
        <v>5.3109535729999999</v>
      </c>
      <c r="G84" s="641">
        <v>5.4595568820000002</v>
      </c>
      <c r="H84" s="641">
        <v>5.8676644199999997</v>
      </c>
      <c r="I84" s="641">
        <v>5.8801281149999998</v>
      </c>
      <c r="J84" s="641">
        <v>4.823409743</v>
      </c>
      <c r="K84" s="1584">
        <v>4.9043099650000004</v>
      </c>
      <c r="L84" s="1584">
        <v>5.2652361809999997</v>
      </c>
      <c r="M84" s="1584">
        <v>5.2864196850000003</v>
      </c>
    </row>
    <row r="85" spans="1:13" x14ac:dyDescent="0.25">
      <c r="A85" s="206" t="s">
        <v>167</v>
      </c>
      <c r="B85" s="641">
        <v>226.752730418</v>
      </c>
      <c r="C85" s="641">
        <v>234.33662938500001</v>
      </c>
      <c r="D85" s="641">
        <v>233.65106337700001</v>
      </c>
      <c r="E85" s="641">
        <v>231.273320676</v>
      </c>
      <c r="F85" s="641">
        <v>229.49350139699999</v>
      </c>
      <c r="G85" s="641">
        <v>235.174144826</v>
      </c>
      <c r="H85" s="641">
        <v>238.57743061299999</v>
      </c>
      <c r="I85" s="641">
        <v>248.39855528300001</v>
      </c>
      <c r="J85" s="641">
        <v>244.61644679299999</v>
      </c>
      <c r="K85" s="1594">
        <v>253.401874244</v>
      </c>
      <c r="L85" s="1594">
        <v>265.782625575</v>
      </c>
      <c r="M85" s="1594">
        <v>282.305945114</v>
      </c>
    </row>
    <row r="86" spans="1:13" x14ac:dyDescent="0.25">
      <c r="A86" s="220" t="s">
        <v>168</v>
      </c>
      <c r="B86" s="641">
        <v>224.22680584599999</v>
      </c>
      <c r="C86" s="641">
        <v>227.916636197</v>
      </c>
      <c r="D86" s="641">
        <v>229.25902990399999</v>
      </c>
      <c r="E86" s="641">
        <v>232.58197873699999</v>
      </c>
      <c r="F86" s="641">
        <v>231.907481426</v>
      </c>
      <c r="G86" s="641">
        <v>236.45992424900001</v>
      </c>
      <c r="H86" s="641">
        <v>240.72962377299999</v>
      </c>
      <c r="I86" s="641">
        <v>248.383097077</v>
      </c>
      <c r="J86" s="641">
        <v>243.809689886</v>
      </c>
      <c r="K86" s="1594">
        <v>256.10517544499999</v>
      </c>
      <c r="L86" s="1594">
        <v>267.19695205199997</v>
      </c>
      <c r="M86" s="1594">
        <v>277.71281827299998</v>
      </c>
    </row>
    <row r="87" spans="1:13" x14ac:dyDescent="0.25">
      <c r="A87" s="222" t="s">
        <v>169</v>
      </c>
      <c r="B87" s="640">
        <v>-2.5259245720000001</v>
      </c>
      <c r="C87" s="640">
        <v>-6.4199931880000003</v>
      </c>
      <c r="D87" s="640">
        <v>-4.3920334719999996</v>
      </c>
      <c r="E87" s="640">
        <v>1.308658061</v>
      </c>
      <c r="F87" s="640">
        <v>2.4139800290000002</v>
      </c>
      <c r="G87" s="640">
        <v>1.2857794229999999</v>
      </c>
      <c r="H87" s="640">
        <v>2.1521931589999999</v>
      </c>
      <c r="I87" s="640">
        <v>-1.5458204999999999E-2</v>
      </c>
      <c r="J87" s="640">
        <v>-0.80675690700000002</v>
      </c>
      <c r="K87" s="1606">
        <v>2.7033012009999999</v>
      </c>
      <c r="L87" s="1606">
        <v>1.4143264760000001</v>
      </c>
      <c r="M87" s="1606">
        <v>-4.5931268410000001</v>
      </c>
    </row>
    <row r="88" spans="1:13" x14ac:dyDescent="0.25">
      <c r="A88" s="223" t="s">
        <v>170</v>
      </c>
      <c r="B88" s="641">
        <v>13.531200427</v>
      </c>
      <c r="C88" s="641">
        <v>13.858721217999999</v>
      </c>
      <c r="D88" s="641">
        <v>13.874166144</v>
      </c>
      <c r="E88" s="641">
        <v>14.621711521</v>
      </c>
      <c r="F88" s="641">
        <v>14.863592243999999</v>
      </c>
      <c r="G88" s="641">
        <v>14.810637513</v>
      </c>
      <c r="H88" s="641">
        <v>15.421117787</v>
      </c>
      <c r="I88" s="641">
        <v>15.607015303000001</v>
      </c>
      <c r="J88" s="641">
        <v>15.57358915</v>
      </c>
      <c r="K88" s="1584">
        <v>15.644895081</v>
      </c>
      <c r="L88" s="1584">
        <v>15.792468588</v>
      </c>
      <c r="M88" s="1584">
        <v>16.025980706999999</v>
      </c>
    </row>
    <row r="89" spans="1:13" x14ac:dyDescent="0.25">
      <c r="A89" s="219" t="s">
        <v>171</v>
      </c>
      <c r="B89" s="641">
        <v>19.093772186999999</v>
      </c>
      <c r="C89" s="641">
        <v>17.981172123</v>
      </c>
      <c r="D89" s="641">
        <v>17.390628791000001</v>
      </c>
      <c r="E89" s="641">
        <v>17.674100052</v>
      </c>
      <c r="F89" s="641">
        <v>15.489393572000001</v>
      </c>
      <c r="G89" s="641">
        <v>15.009416921</v>
      </c>
      <c r="H89" s="641">
        <v>14.66766237</v>
      </c>
      <c r="I89" s="641">
        <v>14.916273669000001</v>
      </c>
      <c r="J89" s="641">
        <v>19.73540139</v>
      </c>
      <c r="K89" s="1584">
        <v>17.972438544999999</v>
      </c>
      <c r="L89" s="1584">
        <v>18.346880906999999</v>
      </c>
      <c r="M89" s="1584">
        <v>17.945857447000002</v>
      </c>
    </row>
    <row r="90" spans="1:13" x14ac:dyDescent="0.25">
      <c r="A90" s="219" t="s">
        <v>172</v>
      </c>
      <c r="B90" s="641">
        <v>5.56257176</v>
      </c>
      <c r="C90" s="641">
        <v>4.122450905</v>
      </c>
      <c r="D90" s="641">
        <v>3.516462647</v>
      </c>
      <c r="E90" s="641">
        <v>3.05238853</v>
      </c>
      <c r="F90" s="641">
        <v>0.62580132799999999</v>
      </c>
      <c r="G90" s="641">
        <v>0.19877940699999999</v>
      </c>
      <c r="H90" s="641">
        <v>-0.75345541699999996</v>
      </c>
      <c r="I90" s="641">
        <v>-0.69074163300000002</v>
      </c>
      <c r="J90" s="641">
        <v>4.1618122399999997</v>
      </c>
      <c r="K90" s="1590">
        <v>2.327543463</v>
      </c>
      <c r="L90" s="1590">
        <v>2.5544123179999998</v>
      </c>
      <c r="M90" s="1590">
        <v>1.919876739</v>
      </c>
    </row>
    <row r="91" spans="1:13" x14ac:dyDescent="0.25">
      <c r="A91" s="206" t="s">
        <v>173</v>
      </c>
      <c r="B91" s="641">
        <v>240.283930846</v>
      </c>
      <c r="C91" s="641">
        <v>248.195350604</v>
      </c>
      <c r="D91" s="641">
        <v>247.525229521</v>
      </c>
      <c r="E91" s="641">
        <v>245.89503219700001</v>
      </c>
      <c r="F91" s="641">
        <v>244.35709364100001</v>
      </c>
      <c r="G91" s="641">
        <v>249.98478233899999</v>
      </c>
      <c r="H91" s="641">
        <v>253.99854840099999</v>
      </c>
      <c r="I91" s="641">
        <v>264.00557058700002</v>
      </c>
      <c r="J91" s="641">
        <v>260.19003594399999</v>
      </c>
      <c r="K91" s="1594">
        <v>269.04676932500001</v>
      </c>
      <c r="L91" s="1594">
        <v>281.57509416400001</v>
      </c>
      <c r="M91" s="1594">
        <v>298.33192582100003</v>
      </c>
    </row>
    <row r="92" spans="1:13" x14ac:dyDescent="0.25">
      <c r="A92" s="220" t="s">
        <v>174</v>
      </c>
      <c r="B92" s="641">
        <v>243.320578033</v>
      </c>
      <c r="C92" s="641">
        <v>245.89780832100001</v>
      </c>
      <c r="D92" s="641">
        <v>246.64965869599999</v>
      </c>
      <c r="E92" s="641">
        <v>250.25607878899999</v>
      </c>
      <c r="F92" s="641">
        <v>247.396874999</v>
      </c>
      <c r="G92" s="641">
        <v>251.469341171</v>
      </c>
      <c r="H92" s="641">
        <v>255.397286143</v>
      </c>
      <c r="I92" s="641">
        <v>263.29937074700001</v>
      </c>
      <c r="J92" s="641">
        <v>263.54509127599999</v>
      </c>
      <c r="K92" s="1594">
        <v>274.07761399100002</v>
      </c>
      <c r="L92" s="1594">
        <v>285.54383295899999</v>
      </c>
      <c r="M92" s="1594">
        <v>295.65867572000002</v>
      </c>
    </row>
    <row r="93" spans="1:13" x14ac:dyDescent="0.25">
      <c r="A93" s="224" t="s">
        <v>175</v>
      </c>
      <c r="B93" s="641">
        <v>3.0366471869999998</v>
      </c>
      <c r="C93" s="641">
        <v>-2.2975422820000002</v>
      </c>
      <c r="D93" s="641">
        <v>-0.87557082500000005</v>
      </c>
      <c r="E93" s="641">
        <v>4.361046591</v>
      </c>
      <c r="F93" s="641">
        <v>3.0397813569999999</v>
      </c>
      <c r="G93" s="641">
        <v>1.484558831</v>
      </c>
      <c r="H93" s="641">
        <v>1.3987377409999999</v>
      </c>
      <c r="I93" s="641">
        <v>-0.70619983900000005</v>
      </c>
      <c r="J93" s="641">
        <v>3.3550553320000001</v>
      </c>
      <c r="K93" s="1607">
        <v>5.030844665</v>
      </c>
      <c r="L93" s="1607">
        <v>3.9687387950000002</v>
      </c>
      <c r="M93" s="1607">
        <v>-2.6732501009999998</v>
      </c>
    </row>
    <row r="94" spans="1:13" x14ac:dyDescent="0.25">
      <c r="A94" s="225" t="s">
        <v>588</v>
      </c>
      <c r="B94" s="640">
        <v>148.840244713</v>
      </c>
      <c r="C94" s="640">
        <v>153.377583864</v>
      </c>
      <c r="D94" s="640">
        <v>157.42314342700001</v>
      </c>
      <c r="E94" s="640">
        <v>161.50559154600001</v>
      </c>
      <c r="F94" s="640">
        <v>163.97049409799999</v>
      </c>
      <c r="G94" s="640">
        <v>164.88166391199999</v>
      </c>
      <c r="H94" s="640">
        <v>164.63031993199999</v>
      </c>
      <c r="I94" s="640">
        <v>164.464438755</v>
      </c>
      <c r="J94" s="640">
        <v>168.61276195600001</v>
      </c>
      <c r="K94" s="1608">
        <v>171.61362794499999</v>
      </c>
      <c r="L94" s="1608">
        <v>172.81841663399999</v>
      </c>
      <c r="M94" s="1608">
        <v>174.937107164</v>
      </c>
    </row>
    <row r="95" spans="1:13" x14ac:dyDescent="0.25">
      <c r="K95" s="1609"/>
      <c r="L95" s="1609"/>
    </row>
    <row r="96" spans="1:13" x14ac:dyDescent="0.25">
      <c r="A96" s="97" t="s">
        <v>177</v>
      </c>
      <c r="B96" s="113">
        <v>0.16637112247760658</v>
      </c>
      <c r="C96" s="113">
        <v>0.15586588588687103</v>
      </c>
      <c r="D96" s="113">
        <v>0.14374798760716975</v>
      </c>
      <c r="E96" s="113">
        <v>0.14433995391334795</v>
      </c>
      <c r="F96" s="113">
        <v>0.15159938159601555</v>
      </c>
      <c r="G96" s="113">
        <v>0.15310924272111529</v>
      </c>
      <c r="H96" s="113">
        <v>0.15876600540770841</v>
      </c>
      <c r="I96" s="113">
        <v>0.16935457181440997</v>
      </c>
      <c r="J96" s="113">
        <v>0.15371761024723282</v>
      </c>
      <c r="K96" s="113">
        <v>0.1740058616301981</v>
      </c>
      <c r="L96" s="150">
        <v>0.17365299783463947</v>
      </c>
      <c r="M96" s="150">
        <v>0.15420292756071818</v>
      </c>
    </row>
    <row r="97" spans="1:13" x14ac:dyDescent="0.25">
      <c r="A97" s="97" t="s">
        <v>178</v>
      </c>
      <c r="B97" s="113">
        <v>9.9178132105050679E-2</v>
      </c>
      <c r="C97" s="113">
        <v>8.8133169540339659E-2</v>
      </c>
      <c r="D97" s="113">
        <v>7.6551258419717119E-2</v>
      </c>
      <c r="E97" s="113">
        <v>7.4434311209669007E-2</v>
      </c>
      <c r="F97" s="113">
        <v>8.0991221322394752E-2</v>
      </c>
      <c r="G97" s="113">
        <v>8.407164450343288E-2</v>
      </c>
      <c r="H97" s="113">
        <v>8.7606172039938313E-2</v>
      </c>
      <c r="I97" s="113">
        <v>9.919040215368996E-2</v>
      </c>
      <c r="J97" s="113">
        <v>8.2405750574900474E-2</v>
      </c>
      <c r="K97" s="113">
        <v>0.10585851894522036</v>
      </c>
      <c r="L97" s="150">
        <v>0.10771717217137775</v>
      </c>
      <c r="M97" s="150">
        <v>8.957589674316456E-2</v>
      </c>
    </row>
    <row r="98" spans="1:13" x14ac:dyDescent="0.25">
      <c r="A98" s="97" t="s">
        <v>179</v>
      </c>
      <c r="B98" s="113">
        <v>0.73910819546309814</v>
      </c>
      <c r="C98" s="113">
        <v>0.74961320150765354</v>
      </c>
      <c r="D98" s="113">
        <v>0.76244728700426234</v>
      </c>
      <c r="E98" s="113">
        <v>0.77214983766064849</v>
      </c>
      <c r="F98" s="113">
        <v>0.77892710842427315</v>
      </c>
      <c r="G98" s="113">
        <v>0.76857151197091766</v>
      </c>
      <c r="H98" s="113">
        <v>0.7596768466913546</v>
      </c>
      <c r="I98" s="113">
        <v>0.73937973143419633</v>
      </c>
      <c r="J98" s="113">
        <v>0.77208211310561359</v>
      </c>
      <c r="K98" s="113">
        <v>0.74761889688591077</v>
      </c>
      <c r="L98" s="150">
        <v>0.72154172269425021</v>
      </c>
      <c r="M98" s="150">
        <v>0.70545859388048815</v>
      </c>
    </row>
    <row r="99" spans="1:13" x14ac:dyDescent="0.25">
      <c r="A99" s="115" t="s">
        <v>180</v>
      </c>
      <c r="B99" s="116">
        <v>4.4425269509291283</v>
      </c>
      <c r="C99" s="116">
        <v>4.8093474543347483</v>
      </c>
      <c r="D99" s="116">
        <v>5.3040553798071643</v>
      </c>
      <c r="E99" s="116">
        <v>5.3495225453944348</v>
      </c>
      <c r="F99" s="116">
        <v>5.1380625713894439</v>
      </c>
      <c r="G99" s="116">
        <v>5.0197590838513371</v>
      </c>
      <c r="H99" s="116">
        <v>4.7848835444370943</v>
      </c>
      <c r="I99" s="116">
        <v>4.3658681517287761</v>
      </c>
      <c r="J99" s="116">
        <v>5.0227303941547738</v>
      </c>
      <c r="K99" s="116">
        <v>4.2965155879332988</v>
      </c>
      <c r="L99" s="152">
        <v>4.155077837362394</v>
      </c>
      <c r="M99" s="152">
        <v>4.5748715996504687</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K47"/>
  <sheetViews>
    <sheetView workbookViewId="0">
      <pane xSplit="1" ySplit="5" topLeftCell="B6" activePane="bottomRight" state="frozen"/>
      <selection activeCell="A32" sqref="A32"/>
      <selection pane="topRight" activeCell="A32" sqref="A32"/>
      <selection pane="bottomLeft" activeCell="A32" sqref="A32"/>
      <selection pane="bottomRight" activeCell="I30" sqref="I30"/>
    </sheetView>
  </sheetViews>
  <sheetFormatPr baseColWidth="10" defaultColWidth="11.42578125" defaultRowHeight="12.75" x14ac:dyDescent="0.2"/>
  <cols>
    <col min="1" max="1" width="52.42578125" style="211" customWidth="1"/>
    <col min="2" max="2" width="10" style="66" customWidth="1"/>
    <col min="3" max="3" width="9.85546875" style="66" customWidth="1"/>
    <col min="4" max="8" width="10" style="66" customWidth="1"/>
    <col min="9" max="16384" width="11.42578125" style="66"/>
  </cols>
  <sheetData>
    <row r="1" spans="1:10" ht="18" x14ac:dyDescent="0.2">
      <c r="A1" s="1708" t="s">
        <v>226</v>
      </c>
      <c r="B1" s="1708"/>
      <c r="C1" s="1708"/>
      <c r="D1" s="1708"/>
      <c r="E1" s="1708"/>
      <c r="F1" s="1708"/>
      <c r="G1" s="1708"/>
      <c r="H1" s="1708"/>
    </row>
    <row r="2" spans="1:10" x14ac:dyDescent="0.2">
      <c r="B2" s="67"/>
      <c r="C2" s="67"/>
      <c r="D2" s="67"/>
      <c r="E2" s="67"/>
      <c r="F2" s="67"/>
      <c r="G2" s="67"/>
      <c r="H2" s="67"/>
    </row>
    <row r="3" spans="1:10" ht="18.75" x14ac:dyDescent="0.2">
      <c r="A3" s="212" t="s">
        <v>227</v>
      </c>
      <c r="B3" s="67"/>
      <c r="C3" s="67"/>
      <c r="D3" s="67"/>
      <c r="E3" s="67"/>
      <c r="F3" s="67"/>
      <c r="G3" s="67"/>
      <c r="H3" s="67"/>
    </row>
    <row r="4" spans="1:10" x14ac:dyDescent="0.2">
      <c r="A4" s="213" t="s">
        <v>142</v>
      </c>
      <c r="B4" s="67"/>
      <c r="C4" s="67"/>
      <c r="D4" s="67"/>
      <c r="E4" s="67"/>
      <c r="F4" s="67"/>
      <c r="G4" s="1709" t="s">
        <v>143</v>
      </c>
      <c r="H4" s="1709"/>
    </row>
    <row r="5" spans="1:10" ht="25.5" x14ac:dyDescent="0.2">
      <c r="A5" s="214" t="s">
        <v>228</v>
      </c>
      <c r="B5" s="74">
        <v>2021</v>
      </c>
      <c r="C5" s="73" t="s">
        <v>1993</v>
      </c>
      <c r="D5" s="74">
        <v>2022</v>
      </c>
      <c r="E5" s="73" t="s">
        <v>2007</v>
      </c>
      <c r="F5" s="74">
        <v>2023</v>
      </c>
      <c r="G5" s="72" t="s">
        <v>2021</v>
      </c>
      <c r="H5" s="71">
        <v>2024</v>
      </c>
    </row>
    <row r="6" spans="1:10" s="79" customFormat="1" x14ac:dyDescent="0.2">
      <c r="A6" s="215" t="s">
        <v>147</v>
      </c>
      <c r="B6" s="76">
        <v>18.771943053000001</v>
      </c>
      <c r="C6" s="77">
        <v>8.9039149984683208E-2</v>
      </c>
      <c r="D6" s="76">
        <v>20.443380906000002</v>
      </c>
      <c r="E6" s="77">
        <v>8.7116101059257822E-2</v>
      </c>
      <c r="F6" s="76">
        <v>22.224328542999999</v>
      </c>
      <c r="G6" s="77">
        <v>3.5315910826345887E-2</v>
      </c>
      <c r="H6" s="76">
        <v>23.009200948</v>
      </c>
      <c r="J6" s="77"/>
    </row>
    <row r="7" spans="1:10" s="79" customFormat="1" x14ac:dyDescent="0.2">
      <c r="A7" s="198" t="s">
        <v>35</v>
      </c>
      <c r="B7" s="81">
        <v>10.430805135</v>
      </c>
      <c r="C7" s="82">
        <v>0.11953283920685576</v>
      </c>
      <c r="D7" s="81">
        <v>11.677628887999999</v>
      </c>
      <c r="E7" s="82">
        <v>9.1164649537199827E-2</v>
      </c>
      <c r="F7" s="81">
        <v>12.742215832999999</v>
      </c>
      <c r="G7" s="82">
        <v>4.3346207617169341E-2</v>
      </c>
      <c r="H7" s="81">
        <v>13.294542566000001</v>
      </c>
    </row>
    <row r="8" spans="1:10" s="79" customFormat="1" x14ac:dyDescent="0.2">
      <c r="A8" s="198" t="s">
        <v>37</v>
      </c>
      <c r="B8" s="81">
        <v>4.1700771989999996</v>
      </c>
      <c r="C8" s="82">
        <v>6.6830029925304402E-2</v>
      </c>
      <c r="D8" s="81">
        <v>4.4487635829999999</v>
      </c>
      <c r="E8" s="82">
        <v>5.8940428527599842E-2</v>
      </c>
      <c r="F8" s="81">
        <v>4.7109756149999997</v>
      </c>
      <c r="G8" s="82">
        <v>5.0320048408911244E-2</v>
      </c>
      <c r="H8" s="81">
        <v>4.9480321360000001</v>
      </c>
    </row>
    <row r="9" spans="1:10" s="79" customFormat="1" x14ac:dyDescent="0.2">
      <c r="A9" s="198" t="s">
        <v>148</v>
      </c>
      <c r="B9" s="81">
        <v>0.65894612299999999</v>
      </c>
      <c r="C9" s="82">
        <v>-2.9849604259679308E-2</v>
      </c>
      <c r="D9" s="81">
        <v>0.63927684200000001</v>
      </c>
      <c r="E9" s="82">
        <v>0.26653530333889375</v>
      </c>
      <c r="F9" s="81">
        <v>0.80966668900000005</v>
      </c>
      <c r="G9" s="82">
        <v>8.8069352449301475E-2</v>
      </c>
      <c r="H9" s="81">
        <v>0.88097351000000002</v>
      </c>
    </row>
    <row r="10" spans="1:10" x14ac:dyDescent="0.2">
      <c r="A10" s="198" t="s">
        <v>39</v>
      </c>
      <c r="B10" s="81">
        <v>1.7134607079999999</v>
      </c>
      <c r="C10" s="82">
        <v>3.8298914409655715E-2</v>
      </c>
      <c r="D10" s="81">
        <v>1.779084393</v>
      </c>
      <c r="E10" s="82">
        <v>0.11821055584966844</v>
      </c>
      <c r="F10" s="81">
        <v>1.989390948</v>
      </c>
      <c r="G10" s="82">
        <v>-1.8586782068739982E-2</v>
      </c>
      <c r="H10" s="81">
        <v>1.9524145719999999</v>
      </c>
    </row>
    <row r="11" spans="1:10" s="79" customFormat="1" x14ac:dyDescent="0.2">
      <c r="A11" s="198" t="s">
        <v>149</v>
      </c>
      <c r="B11" s="81">
        <v>1.798653888</v>
      </c>
      <c r="C11" s="82">
        <v>5.5582295552795147E-2</v>
      </c>
      <c r="D11" s="81">
        <v>1.8986272</v>
      </c>
      <c r="E11" s="82">
        <v>3.8687036085862436E-2</v>
      </c>
      <c r="F11" s="81">
        <v>1.9720794589999999</v>
      </c>
      <c r="G11" s="82">
        <v>-1.9695603958927443E-2</v>
      </c>
      <c r="H11" s="81">
        <v>1.933238163</v>
      </c>
    </row>
    <row r="12" spans="1:10" x14ac:dyDescent="0.2">
      <c r="A12" s="216" t="s">
        <v>150</v>
      </c>
      <c r="B12" s="84">
        <v>24.521183451999999</v>
      </c>
      <c r="C12" s="85">
        <v>7.5121569462821114E-2</v>
      </c>
      <c r="D12" s="84">
        <v>26.363253237999999</v>
      </c>
      <c r="E12" s="85">
        <v>5.6410613271976384E-2</v>
      </c>
      <c r="F12" s="84">
        <v>27.850420521</v>
      </c>
      <c r="G12" s="85">
        <v>2.7391619901206754E-2</v>
      </c>
      <c r="H12" s="84">
        <v>28.613288654000002</v>
      </c>
    </row>
    <row r="13" spans="1:10" x14ac:dyDescent="0.2">
      <c r="A13" s="198" t="s">
        <v>60</v>
      </c>
      <c r="B13" s="81">
        <v>5.5625774520000002</v>
      </c>
      <c r="C13" s="82">
        <v>0.18715534713600968</v>
      </c>
      <c r="D13" s="81">
        <v>6.6036435659999997</v>
      </c>
      <c r="E13" s="82">
        <v>0.11008652825281828</v>
      </c>
      <c r="F13" s="81">
        <v>7.3306157599999997</v>
      </c>
      <c r="G13" s="82">
        <v>6.2242534861764565E-2</v>
      </c>
      <c r="H13" s="81">
        <v>7.7868918669999996</v>
      </c>
    </row>
    <row r="14" spans="1:10" x14ac:dyDescent="0.2">
      <c r="A14" s="198" t="s">
        <v>153</v>
      </c>
      <c r="B14" s="81">
        <v>4.7566044000000002E-2</v>
      </c>
      <c r="C14" s="82">
        <v>0.14156094208717462</v>
      </c>
      <c r="D14" s="81">
        <v>5.4299538000000001E-2</v>
      </c>
      <c r="E14" s="82">
        <v>4.3673741754487905E-2</v>
      </c>
      <c r="F14" s="81">
        <v>5.6671001999999998E-2</v>
      </c>
      <c r="G14" s="82">
        <v>5.3091526421220614E-3</v>
      </c>
      <c r="H14" s="81">
        <v>5.6971876999999997E-2</v>
      </c>
    </row>
    <row r="15" spans="1:10" x14ac:dyDescent="0.2">
      <c r="A15" s="198" t="s">
        <v>157</v>
      </c>
      <c r="B15" s="81">
        <v>4.6857142759999997</v>
      </c>
      <c r="C15" s="82">
        <v>-2.2132847180031501E-2</v>
      </c>
      <c r="D15" s="81">
        <v>4.582006078</v>
      </c>
      <c r="E15" s="82">
        <v>-2.005446706873637E-3</v>
      </c>
      <c r="F15" s="81">
        <v>4.5728171089999998</v>
      </c>
      <c r="G15" s="82">
        <v>3.0987738547669119E-2</v>
      </c>
      <c r="H15" s="81">
        <v>4.7145183700000004</v>
      </c>
    </row>
    <row r="16" spans="1:10" x14ac:dyDescent="0.2">
      <c r="A16" s="198" t="s">
        <v>94</v>
      </c>
      <c r="B16" s="81">
        <v>11.579393658000001</v>
      </c>
      <c r="C16" s="82">
        <v>7.5952272025261225E-2</v>
      </c>
      <c r="D16" s="81">
        <v>12.458874915000001</v>
      </c>
      <c r="E16" s="82">
        <v>2.284199760745409E-2</v>
      </c>
      <c r="F16" s="81">
        <v>12.743460506</v>
      </c>
      <c r="G16" s="82">
        <v>2.7670665502041336E-2</v>
      </c>
      <c r="H16" s="81">
        <v>13.096080539000001</v>
      </c>
    </row>
    <row r="17" spans="1:8" x14ac:dyDescent="0.2">
      <c r="A17" s="217" t="s">
        <v>158</v>
      </c>
      <c r="B17" s="92">
        <v>2.6459320220000002</v>
      </c>
      <c r="C17" s="93">
        <v>6.9907763488263885E-3</v>
      </c>
      <c r="D17" s="92">
        <v>2.6644291409999998</v>
      </c>
      <c r="E17" s="93">
        <v>0.18106205024425526</v>
      </c>
      <c r="F17" s="92">
        <v>3.146856144</v>
      </c>
      <c r="G17" s="93">
        <v>-5.9751744088623382E-2</v>
      </c>
      <c r="H17" s="92">
        <v>2.9588260009999998</v>
      </c>
    </row>
    <row r="18" spans="1:8" s="79" customFormat="1" x14ac:dyDescent="0.2">
      <c r="A18" s="218" t="s">
        <v>159</v>
      </c>
      <c r="B18" s="76">
        <v>5.7492403989999996</v>
      </c>
      <c r="C18" s="77">
        <v>2.9679039517929828E-2</v>
      </c>
      <c r="D18" s="76">
        <v>5.9198723319999997</v>
      </c>
      <c r="E18" s="77">
        <v>-4.9626130011615976E-2</v>
      </c>
      <c r="F18" s="76">
        <v>5.6260919779999998</v>
      </c>
      <c r="G18" s="77">
        <v>-3.9111113159977506E-3</v>
      </c>
      <c r="H18" s="76">
        <v>5.6040877059999996</v>
      </c>
    </row>
    <row r="19" spans="1:8" x14ac:dyDescent="0.2">
      <c r="A19" s="206" t="s">
        <v>161</v>
      </c>
      <c r="B19" s="76">
        <v>8.9185946919999992</v>
      </c>
      <c r="C19" s="77">
        <v>6.6575484760239556E-2</v>
      </c>
      <c r="D19" s="76">
        <v>9.5123544570000007</v>
      </c>
      <c r="E19" s="77">
        <v>5.7746301873325967E-2</v>
      </c>
      <c r="F19" s="76">
        <v>10.061657749</v>
      </c>
      <c r="G19" s="77">
        <v>6.1575891513659942E-2</v>
      </c>
      <c r="H19" s="76">
        <v>10.681213294999999</v>
      </c>
    </row>
    <row r="20" spans="1:8" s="79" customFormat="1" x14ac:dyDescent="0.2">
      <c r="A20" s="219" t="s">
        <v>109</v>
      </c>
      <c r="B20" s="81">
        <v>7.9380267570000003</v>
      </c>
      <c r="C20" s="82">
        <v>7.3288620561398288E-2</v>
      </c>
      <c r="D20" s="81">
        <v>8.5197937879999994</v>
      </c>
      <c r="E20" s="82">
        <v>6.0762358090068913E-2</v>
      </c>
      <c r="F20" s="81">
        <v>9.0374765490000009</v>
      </c>
      <c r="G20" s="82">
        <v>4.9192916140865961E-2</v>
      </c>
      <c r="H20" s="81">
        <v>9.4820563750000009</v>
      </c>
    </row>
    <row r="21" spans="1:8" x14ac:dyDescent="0.2">
      <c r="A21" s="219" t="s">
        <v>162</v>
      </c>
      <c r="B21" s="81">
        <v>0.34316819900000001</v>
      </c>
      <c r="C21" s="82">
        <v>0.15404930047145782</v>
      </c>
      <c r="D21" s="81">
        <v>0.39603302000000001</v>
      </c>
      <c r="E21" s="82">
        <v>0.62541635038411703</v>
      </c>
      <c r="F21" s="81">
        <v>0.643718546</v>
      </c>
      <c r="G21" s="82">
        <v>0.1643405921071599</v>
      </c>
      <c r="H21" s="81">
        <v>0.74950763300000001</v>
      </c>
    </row>
    <row r="22" spans="1:8" x14ac:dyDescent="0.2">
      <c r="A22" s="219" t="s">
        <v>163</v>
      </c>
      <c r="B22" s="81">
        <v>0.63739973599999999</v>
      </c>
      <c r="C22" s="82">
        <v>-6.4123162736923423E-2</v>
      </c>
      <c r="D22" s="81">
        <v>0.59652764899999999</v>
      </c>
      <c r="E22" s="82">
        <v>-0.36220449188265536</v>
      </c>
      <c r="F22" s="81">
        <v>0.38046265499999998</v>
      </c>
      <c r="G22" s="82">
        <v>0.18184868104860374</v>
      </c>
      <c r="H22" s="81">
        <v>0.44964928700000001</v>
      </c>
    </row>
    <row r="23" spans="1:8" s="79" customFormat="1" x14ac:dyDescent="0.2">
      <c r="A23" s="220" t="s">
        <v>164</v>
      </c>
      <c r="B23" s="84">
        <v>3.8677743809999998</v>
      </c>
      <c r="C23" s="85">
        <v>1.7962387966910631E-2</v>
      </c>
      <c r="D23" s="84">
        <v>3.9372488450000001</v>
      </c>
      <c r="E23" s="85">
        <v>-2.4099873727945198E-4</v>
      </c>
      <c r="F23" s="84">
        <v>3.9362999730000001</v>
      </c>
      <c r="G23" s="85">
        <v>5.2109722685507398E-2</v>
      </c>
      <c r="H23" s="84">
        <v>4.141419473</v>
      </c>
    </row>
    <row r="24" spans="1:8" x14ac:dyDescent="0.2">
      <c r="A24" s="219" t="s">
        <v>124</v>
      </c>
      <c r="B24" s="81">
        <v>0.27192730700000001</v>
      </c>
      <c r="C24" s="82">
        <v>-8.0143804755879122E-2</v>
      </c>
      <c r="D24" s="81">
        <v>0.25013401800000001</v>
      </c>
      <c r="E24" s="82">
        <v>3.7907790694826637E-2</v>
      </c>
      <c r="F24" s="81">
        <v>0.25961604599999999</v>
      </c>
      <c r="G24" s="82">
        <v>8.483481024897821E-2</v>
      </c>
      <c r="H24" s="81">
        <v>0.281640524</v>
      </c>
    </row>
    <row r="25" spans="1:8" x14ac:dyDescent="0.2">
      <c r="A25" s="219" t="s">
        <v>165</v>
      </c>
      <c r="B25" s="81">
        <v>2.6079700990000001</v>
      </c>
      <c r="C25" s="82">
        <v>4.926229869324894E-2</v>
      </c>
      <c r="D25" s="81">
        <v>2.7364447009999999</v>
      </c>
      <c r="E25" s="82">
        <v>0.12550978350649311</v>
      </c>
      <c r="F25" s="81">
        <v>3.0798952829999999</v>
      </c>
      <c r="G25" s="82">
        <v>8.2804817555870214E-2</v>
      </c>
      <c r="H25" s="81">
        <v>3.3349254500000001</v>
      </c>
    </row>
    <row r="26" spans="1:8" x14ac:dyDescent="0.2">
      <c r="A26" s="221" t="s">
        <v>166</v>
      </c>
      <c r="B26" s="92">
        <v>0.98787697500000005</v>
      </c>
      <c r="C26" s="82">
        <v>-3.7663443871641999E-2</v>
      </c>
      <c r="D26" s="92">
        <v>0.950670126</v>
      </c>
      <c r="E26" s="82">
        <v>-0.37224424363577824</v>
      </c>
      <c r="F26" s="92">
        <v>0.59678864399999998</v>
      </c>
      <c r="G26" s="82">
        <v>-0.12053705231026479</v>
      </c>
      <c r="H26" s="92">
        <v>0.52485349999999997</v>
      </c>
    </row>
    <row r="27" spans="1:8" s="79" customFormat="1" x14ac:dyDescent="0.2">
      <c r="A27" s="206" t="s">
        <v>167</v>
      </c>
      <c r="B27" s="76">
        <v>27.690537745</v>
      </c>
      <c r="C27" s="77">
        <v>8.1804031357571638E-2</v>
      </c>
      <c r="D27" s="76">
        <v>29.955735362999999</v>
      </c>
      <c r="E27" s="77">
        <v>7.7789808888424794E-2</v>
      </c>
      <c r="F27" s="76">
        <v>32.285986291999997</v>
      </c>
      <c r="G27" s="77">
        <v>4.3499614300090306E-2</v>
      </c>
      <c r="H27" s="76">
        <v>33.690414242999999</v>
      </c>
    </row>
    <row r="28" spans="1:8" x14ac:dyDescent="0.2">
      <c r="A28" s="220" t="s">
        <v>168</v>
      </c>
      <c r="B28" s="84">
        <v>28.388957832999999</v>
      </c>
      <c r="C28" s="85">
        <v>6.7334076201204462E-2</v>
      </c>
      <c r="D28" s="84">
        <v>30.300502083000001</v>
      </c>
      <c r="E28" s="85">
        <v>4.9049299807934155E-2</v>
      </c>
      <c r="F28" s="84">
        <v>31.786720494000001</v>
      </c>
      <c r="G28" s="85">
        <v>3.0452579503529309E-2</v>
      </c>
      <c r="H28" s="84">
        <v>32.754708127000001</v>
      </c>
    </row>
    <row r="29" spans="1:8" s="79" customFormat="1" x14ac:dyDescent="0.2">
      <c r="A29" s="222" t="s">
        <v>169</v>
      </c>
      <c r="B29" s="100">
        <v>0.69842008799999999</v>
      </c>
      <c r="C29" s="101"/>
      <c r="D29" s="100">
        <v>0.34476672000000003</v>
      </c>
      <c r="E29" s="101"/>
      <c r="F29" s="100">
        <v>-0.49926579799999998</v>
      </c>
      <c r="G29" s="101"/>
      <c r="H29" s="100">
        <v>-0.93570611599999998</v>
      </c>
    </row>
    <row r="30" spans="1:8" s="79" customFormat="1" x14ac:dyDescent="0.2">
      <c r="A30" s="223" t="s">
        <v>170</v>
      </c>
      <c r="B30" s="103">
        <v>2.813911391</v>
      </c>
      <c r="C30" s="104">
        <v>7.1113592503311285E-2</v>
      </c>
      <c r="D30" s="103">
        <v>3.0140187389999999</v>
      </c>
      <c r="E30" s="104">
        <v>1.5591649909778571E-2</v>
      </c>
      <c r="F30" s="103">
        <v>3.0610122639999999</v>
      </c>
      <c r="G30" s="104">
        <v>8.9212589316172153E-3</v>
      </c>
      <c r="H30" s="103">
        <v>3.0883203469999998</v>
      </c>
    </row>
    <row r="31" spans="1:8" x14ac:dyDescent="0.2">
      <c r="A31" s="219" t="s">
        <v>171</v>
      </c>
      <c r="B31" s="81">
        <v>3.1122108540000002</v>
      </c>
      <c r="C31" s="82">
        <v>0.17516526115167896</v>
      </c>
      <c r="D31" s="81">
        <v>3.657362081</v>
      </c>
      <c r="E31" s="82">
        <v>-7.8463570913803626E-2</v>
      </c>
      <c r="F31" s="81">
        <v>3.3703923919999998</v>
      </c>
      <c r="G31" s="82">
        <v>5.5901599898935395E-2</v>
      </c>
      <c r="H31" s="81">
        <v>3.558802719</v>
      </c>
    </row>
    <row r="32" spans="1:8" x14ac:dyDescent="0.2">
      <c r="A32" s="219" t="s">
        <v>172</v>
      </c>
      <c r="B32" s="105">
        <v>0.29829946299999999</v>
      </c>
      <c r="C32" s="82"/>
      <c r="D32" s="105">
        <v>0.64334334199999998</v>
      </c>
      <c r="E32" s="82"/>
      <c r="F32" s="105">
        <v>0.30938012799999998</v>
      </c>
      <c r="G32" s="82"/>
      <c r="H32" s="105">
        <v>0.47048237199999998</v>
      </c>
    </row>
    <row r="33" spans="1:11" x14ac:dyDescent="0.2">
      <c r="A33" s="206" t="s">
        <v>173</v>
      </c>
      <c r="B33" s="76">
        <v>30.504449136000002</v>
      </c>
      <c r="C33" s="77">
        <v>8.0817881811560355E-2</v>
      </c>
      <c r="D33" s="76">
        <v>32.969754100999999</v>
      </c>
      <c r="E33" s="77">
        <v>7.2103796944239074E-2</v>
      </c>
      <c r="F33" s="76">
        <v>35.346998556000003</v>
      </c>
      <c r="G33" s="77">
        <v>4.050516571390661E-2</v>
      </c>
      <c r="H33" s="76">
        <v>36.778734589999999</v>
      </c>
    </row>
    <row r="34" spans="1:11" x14ac:dyDescent="0.2">
      <c r="A34" s="220" t="s">
        <v>174</v>
      </c>
      <c r="B34" s="84">
        <v>31.501168687</v>
      </c>
      <c r="C34" s="85">
        <v>7.7987439177576778E-2</v>
      </c>
      <c r="D34" s="84">
        <v>33.957864164</v>
      </c>
      <c r="E34" s="85">
        <v>3.5315787712919988E-2</v>
      </c>
      <c r="F34" s="84">
        <v>35.157112886</v>
      </c>
      <c r="G34" s="85">
        <v>3.2892290210226438E-2</v>
      </c>
      <c r="H34" s="84">
        <v>36.313510846</v>
      </c>
    </row>
    <row r="35" spans="1:11" ht="15" customHeight="1" x14ac:dyDescent="0.2">
      <c r="A35" s="224" t="s">
        <v>175</v>
      </c>
      <c r="B35" s="107">
        <v>0.99671955099999998</v>
      </c>
      <c r="C35" s="108"/>
      <c r="D35" s="107">
        <v>0.98811006300000004</v>
      </c>
      <c r="E35" s="108"/>
      <c r="F35" s="107">
        <v>-0.18988566900000001</v>
      </c>
      <c r="G35" s="108"/>
      <c r="H35" s="107">
        <v>-0.46522374399999999</v>
      </c>
    </row>
    <row r="36" spans="1:11" ht="20.25" customHeight="1" x14ac:dyDescent="0.2">
      <c r="A36" s="225" t="s">
        <v>195</v>
      </c>
      <c r="B36" s="110">
        <v>32.339406207000003</v>
      </c>
      <c r="C36" s="111">
        <v>3.1038647511800299E-2</v>
      </c>
      <c r="D36" s="110">
        <v>33.343177636999997</v>
      </c>
      <c r="E36" s="111">
        <v>7.5866483618913794E-3</v>
      </c>
      <c r="F36" s="110">
        <v>33.596140601000002</v>
      </c>
      <c r="G36" s="111">
        <v>1.6245967936678873E-2</v>
      </c>
      <c r="H36" s="110">
        <v>34.141942424</v>
      </c>
    </row>
    <row r="37" spans="1:11" ht="15" customHeight="1" x14ac:dyDescent="0.2">
      <c r="A37" s="218" t="s">
        <v>176</v>
      </c>
      <c r="B37" s="147"/>
      <c r="C37" s="146"/>
      <c r="D37" s="147"/>
      <c r="E37" s="146"/>
      <c r="F37" s="147"/>
      <c r="G37" s="146"/>
      <c r="H37" s="147"/>
    </row>
    <row r="38" spans="1:11" ht="15" customHeight="1" x14ac:dyDescent="0.2">
      <c r="A38" s="219" t="s">
        <v>177</v>
      </c>
      <c r="B38" s="150">
        <v>0.23446015198467429</v>
      </c>
      <c r="C38" s="149">
        <v>-0.99100071843696569</v>
      </c>
      <c r="D38" s="150">
        <v>0.22455014480030464</v>
      </c>
      <c r="E38" s="149">
        <v>-2.2539120451219197</v>
      </c>
      <c r="F38" s="150">
        <v>0.20201102434908544</v>
      </c>
      <c r="G38" s="149">
        <v>-0.61549040070227878</v>
      </c>
      <c r="H38" s="150">
        <v>0.19585612034206265</v>
      </c>
    </row>
    <row r="39" spans="1:11" ht="15" customHeight="1" x14ac:dyDescent="0.2">
      <c r="A39" s="219" t="s">
        <v>178</v>
      </c>
      <c r="B39" s="150">
        <v>0.11970584591668998</v>
      </c>
      <c r="C39" s="149">
        <v>-0.94822112701319483</v>
      </c>
      <c r="D39" s="150">
        <v>0.11022363464655803</v>
      </c>
      <c r="E39" s="149">
        <v>-1.81216244788531</v>
      </c>
      <c r="F39" s="150">
        <v>9.2102010167704931E-2</v>
      </c>
      <c r="G39" s="149">
        <v>-0.41789689045571565</v>
      </c>
      <c r="H39" s="150">
        <v>8.7923041263147775E-2</v>
      </c>
    </row>
    <row r="40" spans="1:11" ht="15" customHeight="1" x14ac:dyDescent="0.2">
      <c r="A40" s="219" t="s">
        <v>179</v>
      </c>
      <c r="B40" s="150">
        <v>1.3188354579339168</v>
      </c>
      <c r="C40" s="149">
        <v>-5.407585728876052</v>
      </c>
      <c r="D40" s="150">
        <v>1.2647596006451562</v>
      </c>
      <c r="E40" s="149">
        <v>-5.8453197635278231</v>
      </c>
      <c r="F40" s="150">
        <v>1.206306403009878</v>
      </c>
      <c r="G40" s="149">
        <v>-1.3086607940040018</v>
      </c>
      <c r="H40" s="150">
        <v>1.193219795069838</v>
      </c>
      <c r="I40" s="166"/>
      <c r="J40" s="166"/>
      <c r="K40" s="166"/>
    </row>
    <row r="41" spans="1:11" ht="15" customHeight="1" x14ac:dyDescent="0.2">
      <c r="A41" s="115" t="s">
        <v>188</v>
      </c>
      <c r="B41" s="152">
        <v>5.6249876440416351</v>
      </c>
      <c r="C41" s="151">
        <v>7.4273417955970089E-3</v>
      </c>
      <c r="D41" s="152">
        <v>5.6324149858372321</v>
      </c>
      <c r="E41" s="151">
        <v>0.33907299060764906</v>
      </c>
      <c r="F41" s="152">
        <v>5.9714879764448812</v>
      </c>
      <c r="G41" s="151">
        <v>0.12084037656180513</v>
      </c>
      <c r="H41" s="152">
        <v>6.0923283530066863</v>
      </c>
      <c r="I41" s="166"/>
      <c r="J41" s="166"/>
      <c r="K41" s="166"/>
    </row>
    <row r="42" spans="1:11" ht="15" customHeight="1" x14ac:dyDescent="0.2">
      <c r="A42" s="208" t="s">
        <v>229</v>
      </c>
      <c r="B42" s="208"/>
      <c r="C42" s="205"/>
      <c r="D42" s="205"/>
      <c r="E42" s="205"/>
      <c r="F42" s="205"/>
      <c r="G42" s="205"/>
      <c r="H42" s="205"/>
      <c r="I42" s="166"/>
      <c r="J42" s="166"/>
      <c r="K42" s="166"/>
    </row>
    <row r="43" spans="1:11" ht="24.95" customHeight="1" x14ac:dyDescent="0.2">
      <c r="A43" s="1725" t="s">
        <v>197</v>
      </c>
      <c r="B43" s="1725"/>
      <c r="C43" s="1725"/>
      <c r="D43" s="1725"/>
      <c r="E43" s="1725"/>
      <c r="F43" s="1725"/>
      <c r="G43" s="1725"/>
      <c r="H43" s="1725"/>
      <c r="I43" s="166"/>
      <c r="J43" s="166"/>
      <c r="K43" s="166"/>
    </row>
    <row r="44" spans="1:11" ht="24.95" customHeight="1" x14ac:dyDescent="0.2">
      <c r="A44" s="1726" t="s">
        <v>230</v>
      </c>
      <c r="B44" s="1726"/>
      <c r="C44" s="1726"/>
      <c r="D44" s="1726"/>
      <c r="E44" s="1726"/>
      <c r="F44" s="1726"/>
      <c r="G44" s="1726"/>
      <c r="H44" s="1726"/>
      <c r="I44" s="166"/>
      <c r="J44" s="166"/>
      <c r="K44" s="166"/>
    </row>
    <row r="45" spans="1:11" ht="12" customHeight="1" x14ac:dyDescent="0.2">
      <c r="A45" s="66"/>
      <c r="B45" s="205"/>
      <c r="C45" s="205"/>
      <c r="D45" s="205"/>
      <c r="E45" s="205"/>
      <c r="F45" s="205"/>
      <c r="G45" s="166"/>
      <c r="H45" s="166"/>
      <c r="I45" s="166"/>
      <c r="J45" s="166"/>
      <c r="K45" s="166"/>
    </row>
    <row r="46" spans="1:11" ht="12.75" customHeight="1" x14ac:dyDescent="0.25">
      <c r="B46" s="226"/>
      <c r="C46" s="226"/>
      <c r="D46" s="226"/>
      <c r="E46" s="226"/>
      <c r="F46" s="226"/>
      <c r="G46" s="203"/>
      <c r="H46" s="203"/>
      <c r="I46" s="203"/>
      <c r="J46" s="203"/>
      <c r="K46" s="204"/>
    </row>
    <row r="47" spans="1:11" ht="13.5" customHeight="1" x14ac:dyDescent="0.2">
      <c r="C47" s="166"/>
      <c r="D47" s="166"/>
      <c r="E47" s="166"/>
      <c r="F47" s="166"/>
      <c r="G47" s="166"/>
      <c r="H47" s="166"/>
      <c r="I47" s="166"/>
      <c r="J47" s="166"/>
      <c r="K47" s="166"/>
    </row>
  </sheetData>
  <mergeCells count="4">
    <mergeCell ref="A1:H1"/>
    <mergeCell ref="G4:H4"/>
    <mergeCell ref="A43:H43"/>
    <mergeCell ref="A44:H44"/>
  </mergeCells>
  <pageMargins left="0.7" right="0.7" top="0.75" bottom="0.75" header="0.3" footer="0.3"/>
  <pageSetup paperSize="9" scale="71"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Z86"/>
  <sheetViews>
    <sheetView workbookViewId="0">
      <pane xSplit="1" ySplit="3" topLeftCell="B41" activePane="bottomRight" state="frozen"/>
      <selection activeCell="A32" sqref="A32"/>
      <selection pane="topRight" activeCell="A32" sqref="A32"/>
      <selection pane="bottomLeft" activeCell="A32" sqref="A32"/>
      <selection pane="bottomRight" activeCell="P62" sqref="P62"/>
    </sheetView>
  </sheetViews>
  <sheetFormatPr baseColWidth="10" defaultRowHeight="15" x14ac:dyDescent="0.25"/>
  <cols>
    <col min="1" max="1" width="53.85546875" customWidth="1"/>
    <col min="2" max="8" width="9.140625" customWidth="1"/>
    <col min="9" max="10" width="9.5703125" customWidth="1"/>
    <col min="12" max="13" width="9.5703125" customWidth="1"/>
    <col min="14" max="17" width="8.42578125" customWidth="1"/>
    <col min="18" max="19" width="8.85546875" customWidth="1"/>
  </cols>
  <sheetData>
    <row r="1" spans="1:26" ht="18.75" x14ac:dyDescent="0.25">
      <c r="A1" s="212" t="s">
        <v>534</v>
      </c>
      <c r="P1" s="532" t="s">
        <v>496</v>
      </c>
    </row>
    <row r="2" spans="1:26" ht="15.75" x14ac:dyDescent="0.25">
      <c r="A2" s="213" t="s">
        <v>142</v>
      </c>
      <c r="B2" s="532" t="s">
        <v>495</v>
      </c>
      <c r="P2" s="532"/>
    </row>
    <row r="3" spans="1:26" ht="26.25" x14ac:dyDescent="0.25">
      <c r="A3" s="214" t="s">
        <v>228</v>
      </c>
      <c r="B3" s="533" t="s">
        <v>497</v>
      </c>
      <c r="C3" s="533" t="s">
        <v>498</v>
      </c>
      <c r="D3" s="533" t="s">
        <v>499</v>
      </c>
      <c r="E3" s="533" t="s">
        <v>510</v>
      </c>
      <c r="F3" s="533" t="s">
        <v>500</v>
      </c>
      <c r="G3" s="533" t="s">
        <v>501</v>
      </c>
      <c r="H3" s="533" t="s">
        <v>186</v>
      </c>
      <c r="I3" s="533" t="s">
        <v>145</v>
      </c>
      <c r="J3" s="533" t="s">
        <v>146</v>
      </c>
      <c r="K3" s="533" t="s">
        <v>1993</v>
      </c>
      <c r="L3" s="533" t="s">
        <v>2007</v>
      </c>
      <c r="M3" s="533" t="s">
        <v>2070</v>
      </c>
      <c r="N3" s="566"/>
      <c r="P3" s="534">
        <v>2014</v>
      </c>
      <c r="Q3" s="534">
        <v>2015</v>
      </c>
      <c r="R3" s="534">
        <v>2016</v>
      </c>
      <c r="S3" s="534">
        <v>2017</v>
      </c>
      <c r="T3" s="534">
        <v>2018</v>
      </c>
      <c r="U3" s="534">
        <v>2019</v>
      </c>
      <c r="V3" s="534">
        <v>2020</v>
      </c>
      <c r="W3" s="534">
        <v>2021</v>
      </c>
      <c r="X3" s="534">
        <v>2022</v>
      </c>
      <c r="Y3" s="534">
        <v>2023</v>
      </c>
      <c r="Z3" s="534">
        <v>2024</v>
      </c>
    </row>
    <row r="4" spans="1:26" s="256" customFormat="1" x14ac:dyDescent="0.25">
      <c r="A4" s="215" t="s">
        <v>147</v>
      </c>
      <c r="B4" s="535">
        <v>0.10114056637752622</v>
      </c>
      <c r="C4" s="535">
        <v>1.6784341980441431E-2</v>
      </c>
      <c r="D4" s="535">
        <v>4.2840675484805191E-2</v>
      </c>
      <c r="E4" s="535">
        <v>2.6937941624291195E-2</v>
      </c>
      <c r="F4" s="535">
        <v>2.9337208537627113E-2</v>
      </c>
      <c r="G4" s="535">
        <v>2.7634439333260818E-2</v>
      </c>
      <c r="H4" s="535">
        <v>4.8108030329348628E-2</v>
      </c>
      <c r="I4" s="535">
        <v>-4.3506829834383254E-4</v>
      </c>
      <c r="J4" s="535">
        <v>4.3739002618101486E-2</v>
      </c>
      <c r="K4" s="535">
        <v>8.9039149984683208E-2</v>
      </c>
      <c r="L4" s="535">
        <v>8.7116101059257822E-2</v>
      </c>
      <c r="M4" s="535">
        <v>3.5315910826345887E-2</v>
      </c>
      <c r="N4" s="535"/>
      <c r="P4" s="536">
        <v>100</v>
      </c>
      <c r="Q4" s="536">
        <v>104.28406754159913</v>
      </c>
      <c r="R4" s="536">
        <v>107.09326567197708</v>
      </c>
      <c r="S4" s="536">
        <v>110.23508313977779</v>
      </c>
      <c r="T4" s="536">
        <v>113.28136785041987</v>
      </c>
      <c r="U4" s="536">
        <v>118.73111133071797</v>
      </c>
      <c r="V4" s="536">
        <v>118.67945519474952</v>
      </c>
      <c r="W4" s="536">
        <v>123.87037618934022</v>
      </c>
      <c r="X4" s="536">
        <v>134.89968919352202</v>
      </c>
      <c r="Y4" s="536">
        <v>146.65162415016735</v>
      </c>
      <c r="Z4" s="536">
        <v>151.83075983119346</v>
      </c>
    </row>
    <row r="5" spans="1:26" x14ac:dyDescent="0.25">
      <c r="A5" s="198" t="s">
        <v>35</v>
      </c>
      <c r="B5" s="537">
        <v>8.0646373853998199E-2</v>
      </c>
      <c r="C5" s="537">
        <v>1.1759980239141266E-2</v>
      </c>
      <c r="D5" s="537">
        <v>1.7129775924769719E-2</v>
      </c>
      <c r="E5" s="537">
        <v>2.4632601840724799E-2</v>
      </c>
      <c r="F5" s="537">
        <v>4.8087867791233085E-2</v>
      </c>
      <c r="G5" s="537">
        <v>8.4562959793903936E-2</v>
      </c>
      <c r="H5" s="537">
        <v>6.5831516180568039E-2</v>
      </c>
      <c r="I5" s="537">
        <v>-1.2132002935643649E-2</v>
      </c>
      <c r="J5" s="537">
        <v>6.6683125363345752E-2</v>
      </c>
      <c r="K5" s="537">
        <v>0.11953283920685576</v>
      </c>
      <c r="L5" s="537">
        <v>9.1164649537199827E-2</v>
      </c>
      <c r="M5" s="537">
        <v>4.3346207617169341E-2</v>
      </c>
      <c r="N5" s="537"/>
      <c r="P5" s="441">
        <v>100</v>
      </c>
      <c r="Q5" s="441">
        <v>101.71297760523261</v>
      </c>
      <c r="R5" s="441">
        <v>104.21843287154702</v>
      </c>
      <c r="S5" s="441">
        <v>109.23007510563913</v>
      </c>
      <c r="T5" s="441">
        <v>118.46689354124811</v>
      </c>
      <c r="U5" s="441">
        <v>126.26574877302605</v>
      </c>
      <c r="V5" s="441">
        <v>124.73389233839521</v>
      </c>
      <c r="W5" s="441">
        <v>133.05153810464827</v>
      </c>
      <c r="X5" s="441">
        <v>148.95556621513603</v>
      </c>
      <c r="Y5" s="441">
        <v>162.53504820575407</v>
      </c>
      <c r="Z5" s="441">
        <v>169.5803261503473</v>
      </c>
    </row>
    <row r="6" spans="1:26" x14ac:dyDescent="0.25">
      <c r="A6" s="198" t="s">
        <v>37</v>
      </c>
      <c r="B6" s="537">
        <v>0.26413952579966438</v>
      </c>
      <c r="C6" s="537">
        <v>3.4406393184004624E-2</v>
      </c>
      <c r="D6" s="537">
        <v>6.6959876095681103E-2</v>
      </c>
      <c r="E6" s="537">
        <v>1.9579907069856128E-2</v>
      </c>
      <c r="F6" s="537">
        <v>4.0584904445031045E-2</v>
      </c>
      <c r="G6" s="537">
        <v>3.3163078831920156E-2</v>
      </c>
      <c r="H6" s="537">
        <v>3.4564912505808731E-2</v>
      </c>
      <c r="I6" s="537">
        <v>3.5850670372133076E-2</v>
      </c>
      <c r="J6" s="537">
        <v>3.4159984485447215E-2</v>
      </c>
      <c r="K6" s="537">
        <v>6.6830029925304402E-2</v>
      </c>
      <c r="L6" s="537">
        <v>5.8940428527599842E-2</v>
      </c>
      <c r="M6" s="537">
        <v>5.0320048408911244E-2</v>
      </c>
      <c r="N6" s="537"/>
      <c r="P6" s="441">
        <v>100</v>
      </c>
      <c r="Q6" s="441">
        <v>106.69598760956811</v>
      </c>
      <c r="R6" s="441">
        <v>108.78508513168997</v>
      </c>
      <c r="S6" s="441">
        <v>113.20011741680418</v>
      </c>
      <c r="T6" s="441">
        <v>116.95418186556265</v>
      </c>
      <c r="U6" s="441">
        <v>120.99669292785993</v>
      </c>
      <c r="V6" s="441">
        <v>125.33450548102051</v>
      </c>
      <c r="W6" s="441">
        <v>129.61593021159919</v>
      </c>
      <c r="X6" s="441">
        <v>138.27816670643654</v>
      </c>
      <c r="Y6" s="441">
        <v>146.42834110812478</v>
      </c>
      <c r="Z6" s="441">
        <v>153.79662232112219</v>
      </c>
    </row>
    <row r="7" spans="1:26" x14ac:dyDescent="0.25">
      <c r="A7" s="198" t="s">
        <v>148</v>
      </c>
      <c r="B7" s="537">
        <v>6.3142757776374348E-2</v>
      </c>
      <c r="C7" s="537">
        <v>2.0116924585038554E-2</v>
      </c>
      <c r="D7" s="537">
        <v>7.4203838601003547E-3</v>
      </c>
      <c r="E7" s="537">
        <v>-3.281407713715534E-2</v>
      </c>
      <c r="F7" s="537">
        <v>-6.8990822154130993E-2</v>
      </c>
      <c r="G7" s="537">
        <v>-6.6806629338055368E-3</v>
      </c>
      <c r="H7" s="537">
        <v>-6.7104427395745625E-2</v>
      </c>
      <c r="I7" s="537">
        <v>-8.4661733733593092E-3</v>
      </c>
      <c r="J7" s="537">
        <v>-8.6328842776666193E-2</v>
      </c>
      <c r="K7" s="537">
        <v>-2.9849604259679308E-2</v>
      </c>
      <c r="L7" s="537">
        <v>0.26653530333889375</v>
      </c>
      <c r="M7" s="537">
        <v>8.8069352449301475E-2</v>
      </c>
      <c r="N7" s="537"/>
      <c r="P7" s="441">
        <v>100</v>
      </c>
      <c r="Q7" s="441">
        <v>100.74203838601004</v>
      </c>
      <c r="R7" s="441">
        <v>97.436281483026988</v>
      </c>
      <c r="S7" s="441">
        <v>90.714072323844874</v>
      </c>
      <c r="T7" s="441">
        <v>90.108042184068481</v>
      </c>
      <c r="U7" s="441">
        <v>84.061393617310117</v>
      </c>
      <c r="V7" s="441">
        <v>83.349715285918194</v>
      </c>
      <c r="W7" s="441">
        <v>76.154230829497266</v>
      </c>
      <c r="X7" s="441">
        <v>73.881057176536501</v>
      </c>
      <c r="Y7" s="441">
        <v>93.572967162082804</v>
      </c>
      <c r="Z7" s="441">
        <v>101.81387778680718</v>
      </c>
    </row>
    <row r="8" spans="1:26" x14ac:dyDescent="0.25">
      <c r="A8" s="198" t="s">
        <v>39</v>
      </c>
      <c r="B8" s="537">
        <v>7.5301937196888158E-2</v>
      </c>
      <c r="C8" s="537">
        <v>4.4239231649432664E-2</v>
      </c>
      <c r="D8" s="537">
        <v>0.13392188248637682</v>
      </c>
      <c r="E8" s="537">
        <v>7.9389279315892791E-2</v>
      </c>
      <c r="F8" s="537">
        <v>-2.8780232520983495E-2</v>
      </c>
      <c r="G8" s="537">
        <v>-0.12993641964508251</v>
      </c>
      <c r="H8" s="537">
        <v>1.5889704528722293E-2</v>
      </c>
      <c r="I8" s="537">
        <v>6.2296400647771755E-2</v>
      </c>
      <c r="J8" s="537">
        <v>2.7607529145187604E-2</v>
      </c>
      <c r="K8" s="537">
        <v>3.8298914409655715E-2</v>
      </c>
      <c r="L8" s="537">
        <v>0.11821055584966844</v>
      </c>
      <c r="M8" s="537">
        <v>-1.8586782068739982E-2</v>
      </c>
      <c r="N8" s="537"/>
      <c r="P8" s="441">
        <v>100</v>
      </c>
      <c r="Q8" s="441">
        <v>113.39218831557606</v>
      </c>
      <c r="R8" s="441">
        <v>122.39431242068746</v>
      </c>
      <c r="S8" s="441">
        <v>118.87177558496229</v>
      </c>
      <c r="T8" s="441">
        <v>103.42600266859856</v>
      </c>
      <c r="U8" s="441">
        <v>105.06941129158943</v>
      </c>
      <c r="V8" s="441">
        <v>111.6148574332358</v>
      </c>
      <c r="W8" s="441">
        <v>114.69626792979818</v>
      </c>
      <c r="X8" s="441">
        <v>119.08901047834846</v>
      </c>
      <c r="Y8" s="441">
        <v>133.16658860258102</v>
      </c>
      <c r="Z8" s="441">
        <v>130.69145024138729</v>
      </c>
    </row>
    <row r="9" spans="1:26" x14ac:dyDescent="0.25">
      <c r="A9" s="198" t="s">
        <v>149</v>
      </c>
      <c r="B9" s="537">
        <v>-5.4742753539473998E-3</v>
      </c>
      <c r="C9" s="537">
        <v>-1.6034581939588732E-2</v>
      </c>
      <c r="D9" s="537">
        <v>5.3510645772461674E-2</v>
      </c>
      <c r="E9" s="537">
        <v>3.06917879504085E-2</v>
      </c>
      <c r="F9" s="537">
        <v>2.7535788163172814E-2</v>
      </c>
      <c r="G9" s="537">
        <v>-7.5930718353358739E-2</v>
      </c>
      <c r="H9" s="537">
        <v>6.2593889840798056E-2</v>
      </c>
      <c r="I9" s="537">
        <v>-6.2441025028196262E-2</v>
      </c>
      <c r="J9" s="537">
        <v>7.3170322823921108E-3</v>
      </c>
      <c r="K9" s="537">
        <v>5.5582295552795147E-2</v>
      </c>
      <c r="L9" s="537">
        <v>3.8687036085862436E-2</v>
      </c>
      <c r="M9" s="537">
        <v>-1.9695603958927443E-2</v>
      </c>
      <c r="N9" s="537"/>
      <c r="P9" s="441">
        <v>100</v>
      </c>
      <c r="Q9" s="441">
        <v>105.35106457724616</v>
      </c>
      <c r="R9" s="441">
        <v>108.58447711160079</v>
      </c>
      <c r="S9" s="441">
        <v>111.57443632867934</v>
      </c>
      <c r="T9" s="441">
        <v>103.10250923273952</v>
      </c>
      <c r="U9" s="441">
        <v>109.55609627683818</v>
      </c>
      <c r="V9" s="441">
        <v>102.71530132722464</v>
      </c>
      <c r="W9" s="441">
        <v>103.46687250293158</v>
      </c>
      <c r="X9" s="441">
        <v>109.2177987903129</v>
      </c>
      <c r="Y9" s="441">
        <v>113.4431117133322</v>
      </c>
      <c r="Z9" s="441">
        <v>111.20878111315804</v>
      </c>
    </row>
    <row r="10" spans="1:26" s="256" customFormat="1" x14ac:dyDescent="0.25">
      <c r="A10" s="216" t="s">
        <v>150</v>
      </c>
      <c r="B10" s="535">
        <v>9.3646734763745521E-2</v>
      </c>
      <c r="C10" s="535">
        <v>1.2682586005701157E-2</v>
      </c>
      <c r="D10" s="535">
        <v>6.1285522505096557E-2</v>
      </c>
      <c r="E10" s="535">
        <v>3.0804562795990087E-2</v>
      </c>
      <c r="F10" s="535">
        <v>3.7745715410749447E-2</v>
      </c>
      <c r="G10" s="535">
        <v>3.6458704066794079E-2</v>
      </c>
      <c r="H10" s="535">
        <v>3.9349951088657242E-2</v>
      </c>
      <c r="I10" s="535">
        <v>2.5455457071665855E-3</v>
      </c>
      <c r="J10" s="535">
        <v>6.4037102142915581E-2</v>
      </c>
      <c r="K10" s="535">
        <v>7.5121569462821114E-2</v>
      </c>
      <c r="L10" s="535">
        <v>5.6410613271976384E-2</v>
      </c>
      <c r="M10" s="535">
        <v>2.7391619901206754E-2</v>
      </c>
      <c r="N10" s="535"/>
      <c r="P10" s="536">
        <v>100</v>
      </c>
      <c r="Q10" s="536">
        <v>106.12855225050966</v>
      </c>
      <c r="R10" s="536">
        <v>109.39779590807825</v>
      </c>
      <c r="S10" s="536">
        <v>113.52709397346675</v>
      </c>
      <c r="T10" s="536">
        <v>117.66614470152876</v>
      </c>
      <c r="U10" s="536">
        <v>122.29630174011542</v>
      </c>
      <c r="V10" s="536">
        <v>122.60761256599881</v>
      </c>
      <c r="W10" s="536">
        <v>130.45904876972574</v>
      </c>
      <c r="X10" s="536">
        <v>140.25933726393427</v>
      </c>
      <c r="Y10" s="536">
        <v>148.17145249611377</v>
      </c>
      <c r="Z10" s="536">
        <v>152.23010860309702</v>
      </c>
    </row>
    <row r="11" spans="1:26" x14ac:dyDescent="0.25">
      <c r="A11" s="198" t="s">
        <v>60</v>
      </c>
      <c r="B11" s="537">
        <v>0.12159298758108217</v>
      </c>
      <c r="C11" s="537">
        <v>6.7445320908416484E-2</v>
      </c>
      <c r="D11" s="537">
        <v>0.1114217307496812</v>
      </c>
      <c r="E11" s="537">
        <v>-5.1245266023662861E-3</v>
      </c>
      <c r="F11" s="537">
        <v>6.6787187578569052E-2</v>
      </c>
      <c r="G11" s="537">
        <v>6.4938588496447514E-2</v>
      </c>
      <c r="H11" s="537">
        <v>8.2026514043843202E-2</v>
      </c>
      <c r="I11" s="537">
        <v>4.6134027649880061E-4</v>
      </c>
      <c r="J11" s="537">
        <v>7.6257600911472823E-2</v>
      </c>
      <c r="K11" s="537">
        <v>0.18715534713600968</v>
      </c>
      <c r="L11" s="537">
        <v>0.11008652825281828</v>
      </c>
      <c r="M11" s="537">
        <v>6.2242534861764565E-2</v>
      </c>
      <c r="N11" s="537"/>
      <c r="P11" s="441">
        <v>100</v>
      </c>
      <c r="Q11" s="441">
        <v>111.14217307496813</v>
      </c>
      <c r="R11" s="441">
        <v>110.57262207871112</v>
      </c>
      <c r="S11" s="441">
        <v>117.95745650246859</v>
      </c>
      <c r="T11" s="441">
        <v>125.61744725668046</v>
      </c>
      <c r="U11" s="441">
        <v>135.92140852976365</v>
      </c>
      <c r="V11" s="441">
        <v>135.98411454995687</v>
      </c>
      <c r="W11" s="441">
        <v>146.35393688760749</v>
      </c>
      <c r="X11" s="441">
        <v>173.74485875052932</v>
      </c>
      <c r="Y11" s="441">
        <v>192.87182705215139</v>
      </c>
      <c r="Z11" s="441">
        <v>204.87665847129713</v>
      </c>
    </row>
    <row r="12" spans="1:26" x14ac:dyDescent="0.25">
      <c r="A12" s="198" t="s">
        <v>153</v>
      </c>
      <c r="B12" s="537">
        <v>-8.2532479601120645E-3</v>
      </c>
      <c r="C12" s="537">
        <v>-0.31036330522259725</v>
      </c>
      <c r="D12" s="537">
        <v>-8.755300407284039E-2</v>
      </c>
      <c r="E12" s="537">
        <v>-3.9159836548702365E-2</v>
      </c>
      <c r="F12" s="537">
        <v>-6.1111551680912091E-2</v>
      </c>
      <c r="G12" s="537">
        <v>4.6513673142970733</v>
      </c>
      <c r="H12" s="537">
        <v>0.5058433391118915</v>
      </c>
      <c r="I12" s="537">
        <v>-0.62693248379430533</v>
      </c>
      <c r="J12" s="537">
        <v>0.1349445318622986</v>
      </c>
      <c r="K12" s="537">
        <v>0.14156094208717462</v>
      </c>
      <c r="L12" s="537">
        <v>4.3673741754487905E-2</v>
      </c>
      <c r="M12" s="537">
        <v>5.3091526421220614E-3</v>
      </c>
      <c r="N12" s="537"/>
      <c r="P12" s="441">
        <v>100</v>
      </c>
      <c r="Q12" s="441">
        <v>91.244699592715961</v>
      </c>
      <c r="R12" s="441">
        <v>87.671572070729752</v>
      </c>
      <c r="S12" s="441">
        <v>82.313826263182548</v>
      </c>
      <c r="T12" s="441">
        <v>465.18567349397603</v>
      </c>
      <c r="U12" s="441">
        <v>700.4967447269978</v>
      </c>
      <c r="V12" s="441">
        <v>261.33257833921368</v>
      </c>
      <c r="W12" s="441">
        <v>296.59798078356636</v>
      </c>
      <c r="X12" s="441">
        <v>338.58467036444171</v>
      </c>
      <c r="Y12" s="441">
        <v>353.37192981996674</v>
      </c>
      <c r="Z12" s="441">
        <v>355.24803533482219</v>
      </c>
    </row>
    <row r="13" spans="1:26" x14ac:dyDescent="0.25">
      <c r="A13" s="198" t="s">
        <v>157</v>
      </c>
      <c r="B13" s="537">
        <v>0.27518599551953926</v>
      </c>
      <c r="C13" s="537">
        <v>-1.1137262256135427E-2</v>
      </c>
      <c r="D13" s="537">
        <v>7.5518116717262496E-2</v>
      </c>
      <c r="E13" s="537">
        <v>0.18150114120496319</v>
      </c>
      <c r="F13" s="537">
        <v>-4.2645361297783069E-2</v>
      </c>
      <c r="G13" s="537">
        <v>-3.8036084072710419E-2</v>
      </c>
      <c r="H13" s="537">
        <v>3.7077356989817511E-2</v>
      </c>
      <c r="I13" s="537">
        <v>4.0225917922135812E-2</v>
      </c>
      <c r="J13" s="537">
        <v>1.9939758706453148E-2</v>
      </c>
      <c r="K13" s="537">
        <v>-2.2132847180031501E-2</v>
      </c>
      <c r="L13" s="537">
        <v>-2.005446706873637E-3</v>
      </c>
      <c r="M13" s="537">
        <v>3.0987738547669119E-2</v>
      </c>
      <c r="N13" s="537"/>
      <c r="P13" s="441">
        <v>100</v>
      </c>
      <c r="Q13" s="441">
        <v>107.55181169920651</v>
      </c>
      <c r="R13" s="441">
        <v>127.07258822880581</v>
      </c>
      <c r="S13" s="441">
        <v>121.65353182022425</v>
      </c>
      <c r="T13" s="441">
        <v>117.026307829733</v>
      </c>
      <c r="U13" s="441">
        <v>121.36533404981658</v>
      </c>
      <c r="V13" s="441">
        <v>126.2473659873114</v>
      </c>
      <c r="W13" s="441">
        <v>128.76470802990394</v>
      </c>
      <c r="X13" s="441">
        <v>125.91477842489671</v>
      </c>
      <c r="Y13" s="441">
        <v>125.66226304715778</v>
      </c>
      <c r="Z13" s="441">
        <v>129.55625239977152</v>
      </c>
    </row>
    <row r="14" spans="1:26" x14ac:dyDescent="0.25">
      <c r="A14" s="198" t="s">
        <v>94</v>
      </c>
      <c r="B14" s="537">
        <v>2.8879272370863962E-2</v>
      </c>
      <c r="C14" s="537">
        <v>8.9762504123962472E-3</v>
      </c>
      <c r="D14" s="537">
        <v>3.5931966167634055E-2</v>
      </c>
      <c r="E14" s="537">
        <v>1.2288295888447598E-2</v>
      </c>
      <c r="F14" s="537">
        <v>6.4253101260024037E-2</v>
      </c>
      <c r="G14" s="537">
        <v>5.4694273941235272E-2</v>
      </c>
      <c r="H14" s="537">
        <v>2.0750635475029311E-2</v>
      </c>
      <c r="I14" s="537">
        <v>-3.3579758491096068E-2</v>
      </c>
      <c r="J14" s="537">
        <v>8.0270761931004797E-2</v>
      </c>
      <c r="K14" s="537">
        <v>7.5952272025261225E-2</v>
      </c>
      <c r="L14" s="537">
        <v>2.284199760745409E-2</v>
      </c>
      <c r="M14" s="537">
        <v>2.7670665502041336E-2</v>
      </c>
      <c r="N14" s="537"/>
      <c r="P14" s="441">
        <v>100</v>
      </c>
      <c r="Q14" s="441">
        <v>103.59319660554141</v>
      </c>
      <c r="R14" s="441">
        <v>104.86618045746043</v>
      </c>
      <c r="S14" s="441">
        <v>111.60415776914559</v>
      </c>
      <c r="T14" s="441">
        <v>117.70826614715207</v>
      </c>
      <c r="U14" s="441">
        <v>120.15078748120212</v>
      </c>
      <c r="V14" s="441">
        <v>116.11615304459933</v>
      </c>
      <c r="W14" s="441">
        <v>125.43688513281924</v>
      </c>
      <c r="X14" s="441">
        <v>134.96410155442857</v>
      </c>
      <c r="Y14" s="441">
        <v>138.04695123922701</v>
      </c>
      <c r="Z14" s="441">
        <v>141.86680225054428</v>
      </c>
    </row>
    <row r="15" spans="1:26" x14ac:dyDescent="0.25">
      <c r="A15" s="217" t="s">
        <v>158</v>
      </c>
      <c r="B15" s="537">
        <v>7.6462246287594793E-2</v>
      </c>
      <c r="C15" s="537">
        <v>-1.8006457181907298E-2</v>
      </c>
      <c r="D15" s="537">
        <v>5.8480331397719798E-2</v>
      </c>
      <c r="E15" s="537">
        <v>-8.562979345198829E-2</v>
      </c>
      <c r="F15" s="537">
        <v>3.5039339843863537E-2</v>
      </c>
      <c r="G15" s="537">
        <v>1.4358768437212843E-2</v>
      </c>
      <c r="H15" s="537">
        <v>2.6853513569965681E-2</v>
      </c>
      <c r="I15" s="537">
        <v>0.14602709111154155</v>
      </c>
      <c r="J15" s="537">
        <v>4.9146880988820918E-2</v>
      </c>
      <c r="K15" s="537">
        <v>6.9907763488263885E-3</v>
      </c>
      <c r="L15" s="537">
        <v>0.18106205024425526</v>
      </c>
      <c r="M15" s="537">
        <v>-5.9751744088623382E-2</v>
      </c>
      <c r="N15" s="537"/>
      <c r="P15" s="441">
        <v>100</v>
      </c>
      <c r="Q15" s="441">
        <v>105.84803313699915</v>
      </c>
      <c r="R15" s="441">
        <v>96.784287926238818</v>
      </c>
      <c r="S15" s="441">
        <v>100.1755454333564</v>
      </c>
      <c r="T15" s="441">
        <v>101.61394289330546</v>
      </c>
      <c r="U15" s="441">
        <v>104.3426343351034</v>
      </c>
      <c r="V15" s="441">
        <v>119.57948569904995</v>
      </c>
      <c r="W15" s="441">
        <v>125.45644444907526</v>
      </c>
      <c r="X15" s="441">
        <v>126.33348239373771</v>
      </c>
      <c r="Y15" s="441">
        <v>149.20768173044439</v>
      </c>
      <c r="Z15" s="441">
        <v>140.29226251563011</v>
      </c>
    </row>
    <row r="16" spans="1:26" s="256" customFormat="1" x14ac:dyDescent="0.25">
      <c r="A16" s="218" t="s">
        <v>159</v>
      </c>
      <c r="B16" s="535">
        <v>6.4126387644374283E-2</v>
      </c>
      <c r="C16" s="535">
        <v>-4.0374385346908515E-3</v>
      </c>
      <c r="D16" s="535">
        <v>0.13804428738536867</v>
      </c>
      <c r="E16" s="535">
        <v>4.5549514395797575E-2</v>
      </c>
      <c r="F16" s="535">
        <v>6.9239887399957345E-2</v>
      </c>
      <c r="G16" s="535">
        <v>6.8276666647650419E-2</v>
      </c>
      <c r="H16" s="535">
        <v>8.9720605379606244E-3</v>
      </c>
      <c r="I16" s="535">
        <v>1.3284979592035118E-2</v>
      </c>
      <c r="J16" s="535">
        <v>0.13618279913998932</v>
      </c>
      <c r="K16" s="535">
        <v>2.9679039517929828E-2</v>
      </c>
      <c r="L16" s="535">
        <v>-4.9626130011615976E-2</v>
      </c>
      <c r="M16" s="535">
        <v>-3.9111113159977506E-3</v>
      </c>
      <c r="N16" s="535"/>
      <c r="P16" s="536">
        <v>100</v>
      </c>
      <c r="Q16" s="536">
        <v>113.80442876599754</v>
      </c>
      <c r="R16" s="536">
        <v>118.98816520366837</v>
      </c>
      <c r="S16" s="536">
        <v>127.22689239175857</v>
      </c>
      <c r="T16" s="536">
        <v>135.91352051033223</v>
      </c>
      <c r="U16" s="536">
        <v>137.1329448440319</v>
      </c>
      <c r="V16" s="536">
        <v>138.95475318985507</v>
      </c>
      <c r="W16" s="536">
        <v>157.87800046051657</v>
      </c>
      <c r="X16" s="536">
        <v>162.56366787519599</v>
      </c>
      <c r="Y16" s="536">
        <v>154.49626215805634</v>
      </c>
      <c r="Z16" s="536">
        <v>153.8920100788506</v>
      </c>
    </row>
    <row r="17" spans="1:26" s="256" customFormat="1" x14ac:dyDescent="0.25">
      <c r="A17" s="206" t="s">
        <v>161</v>
      </c>
      <c r="B17" s="535">
        <v>9.7671579729707858E-4</v>
      </c>
      <c r="C17" s="535">
        <v>-8.9075387664490302E-2</v>
      </c>
      <c r="D17" s="535">
        <v>-4.152134633291471E-2</v>
      </c>
      <c r="E17" s="535">
        <v>-3.3157828575334114E-2</v>
      </c>
      <c r="F17" s="535">
        <v>0.19099899406426157</v>
      </c>
      <c r="G17" s="535">
        <v>8.652882929279393E-2</v>
      </c>
      <c r="H17" s="535">
        <v>0.13327055585474024</v>
      </c>
      <c r="I17" s="535">
        <v>-0.13934429095464085</v>
      </c>
      <c r="J17" s="535">
        <v>9.7916233409476527E-2</v>
      </c>
      <c r="K17" s="535">
        <v>6.6575484760239556E-2</v>
      </c>
      <c r="L17" s="535">
        <v>5.7746301873325967E-2</v>
      </c>
      <c r="M17" s="535">
        <v>6.1575891513659942E-2</v>
      </c>
      <c r="N17" s="535"/>
      <c r="P17" s="536">
        <v>100</v>
      </c>
      <c r="Q17" s="536">
        <v>95.847865366708533</v>
      </c>
      <c r="R17" s="536">
        <v>92.669758291966318</v>
      </c>
      <c r="S17" s="536">
        <v>110.36958888876117</v>
      </c>
      <c r="T17" s="536">
        <v>119.91974021923146</v>
      </c>
      <c r="U17" s="536">
        <v>135.90151063988674</v>
      </c>
      <c r="V17" s="536">
        <v>116.96441100010713</v>
      </c>
      <c r="W17" s="536">
        <v>128.41712556819556</v>
      </c>
      <c r="X17" s="536">
        <v>136.96655795441472</v>
      </c>
      <c r="Y17" s="536">
        <v>144.87587015660074</v>
      </c>
      <c r="Z17" s="536">
        <v>153.79673102031066</v>
      </c>
    </row>
    <row r="18" spans="1:26" x14ac:dyDescent="0.25">
      <c r="A18" s="219" t="s">
        <v>109</v>
      </c>
      <c r="B18" s="537">
        <v>-3.3852655682008459E-3</v>
      </c>
      <c r="C18" s="537">
        <v>-9.1529233086278472E-2</v>
      </c>
      <c r="D18" s="537">
        <v>-4.0963592689605366E-2</v>
      </c>
      <c r="E18" s="537">
        <v>-4.4134592394859173E-2</v>
      </c>
      <c r="F18" s="537">
        <v>0.122969983565546</v>
      </c>
      <c r="G18" s="537">
        <v>0.10454792471189367</v>
      </c>
      <c r="H18" s="537">
        <v>0.1283997897397875</v>
      </c>
      <c r="I18" s="537">
        <v>-0.15394058775296504</v>
      </c>
      <c r="J18" s="537">
        <v>0.11482721603593737</v>
      </c>
      <c r="K18" s="537">
        <v>7.3288620561398288E-2</v>
      </c>
      <c r="L18" s="537">
        <v>6.0762358090068913E-2</v>
      </c>
      <c r="M18" s="537">
        <v>4.9192916140865961E-2</v>
      </c>
      <c r="N18" s="537"/>
      <c r="P18" s="441">
        <v>100</v>
      </c>
      <c r="Q18" s="441">
        <v>95.903640731039459</v>
      </c>
      <c r="R18" s="441">
        <v>91.670972653437587</v>
      </c>
      <c r="S18" s="441">
        <v>102.94375063694812</v>
      </c>
      <c r="T18" s="441">
        <v>113.70630612809973</v>
      </c>
      <c r="U18" s="441">
        <v>128.30617194228122</v>
      </c>
      <c r="V18" s="441">
        <v>108.5546444082548</v>
      </c>
      <c r="W18" s="441">
        <v>121.01967201342583</v>
      </c>
      <c r="X18" s="441">
        <v>129.88903683608268</v>
      </c>
      <c r="Y18" s="441">
        <v>137.7814010042909</v>
      </c>
      <c r="Z18" s="441">
        <v>144.559269909666</v>
      </c>
    </row>
    <row r="19" spans="1:26" x14ac:dyDescent="0.25">
      <c r="A19" s="219" t="s">
        <v>162</v>
      </c>
      <c r="B19" s="537">
        <v>0.81636434553798587</v>
      </c>
      <c r="C19" s="537">
        <v>0.29535543916893303</v>
      </c>
      <c r="D19" s="537">
        <v>0.14134923717001269</v>
      </c>
      <c r="E19" s="537">
        <v>0.22768417722152634</v>
      </c>
      <c r="F19" s="537">
        <v>1.3504112772655175</v>
      </c>
      <c r="G19" s="537">
        <v>0.10689107226045902</v>
      </c>
      <c r="H19" s="537">
        <v>1.372967720670859E-3</v>
      </c>
      <c r="I19" s="537">
        <v>0.59532881027332274</v>
      </c>
      <c r="J19" s="537">
        <v>6.877083918650162E-2</v>
      </c>
      <c r="K19" s="537">
        <v>0.15404930047145782</v>
      </c>
      <c r="L19" s="537">
        <v>0.62541635038411703</v>
      </c>
      <c r="M19" s="537">
        <v>0.1643405921071599</v>
      </c>
      <c r="N19" s="537"/>
      <c r="P19" s="441">
        <v>100</v>
      </c>
      <c r="Q19" s="441">
        <v>114.13492164687835</v>
      </c>
      <c r="R19" s="441">
        <v>140.12163737429123</v>
      </c>
      <c r="S19" s="441">
        <v>329.34347848719415</v>
      </c>
      <c r="T19" s="441">
        <v>364.54735585080601</v>
      </c>
      <c r="U19" s="441">
        <v>365.04786578680421</v>
      </c>
      <c r="V19" s="441">
        <v>582.371377418478</v>
      </c>
      <c r="W19" s="441">
        <v>622.42154757549622</v>
      </c>
      <c r="X19" s="441">
        <v>718.30515157786363</v>
      </c>
      <c r="Y19" s="441">
        <v>1167.544937939801</v>
      </c>
      <c r="Z19" s="441">
        <v>1359.4199643525451</v>
      </c>
    </row>
    <row r="20" spans="1:26" x14ac:dyDescent="0.25">
      <c r="A20" s="219" t="s">
        <v>163</v>
      </c>
      <c r="B20" s="537">
        <v>3.6816672332240952E-2</v>
      </c>
      <c r="C20" s="537">
        <v>-8.5327787183444137E-2</v>
      </c>
      <c r="D20" s="537">
        <v>-8.3085043654813062E-2</v>
      </c>
      <c r="E20" s="537">
        <v>0.14048385098863747</v>
      </c>
      <c r="F20" s="537">
        <v>1.1151245070162452</v>
      </c>
      <c r="G20" s="537">
        <v>-8.492009332829098E-2</v>
      </c>
      <c r="H20" s="537">
        <v>0.2271795698386323</v>
      </c>
      <c r="I20" s="537">
        <v>-0.16981780842908401</v>
      </c>
      <c r="J20" s="537">
        <v>-6.4991439269894036E-2</v>
      </c>
      <c r="K20" s="537">
        <v>-6.4123162736923423E-2</v>
      </c>
      <c r="L20" s="537">
        <v>-0.36220449188265536</v>
      </c>
      <c r="M20" s="537">
        <v>0.18184868104860374</v>
      </c>
      <c r="N20" s="537"/>
      <c r="P20" s="441">
        <v>100</v>
      </c>
      <c r="Q20" s="441">
        <v>91.691495634518688</v>
      </c>
      <c r="R20" s="441">
        <v>104.57267034664491</v>
      </c>
      <c r="S20" s="441">
        <v>221.18421747701544</v>
      </c>
      <c r="T20" s="441">
        <v>202.40123280932781</v>
      </c>
      <c r="U20" s="441">
        <v>248.38265781375978</v>
      </c>
      <c r="V20" s="441">
        <v>206.20285951451723</v>
      </c>
      <c r="W20" s="441">
        <v>192.80143861027847</v>
      </c>
      <c r="X20" s="441">
        <v>180.43840058635863</v>
      </c>
      <c r="Y20" s="441">
        <v>115.08280138585758</v>
      </c>
      <c r="Z20" s="441">
        <v>136.01045702925421</v>
      </c>
    </row>
    <row r="21" spans="1:26" s="256" customFormat="1" x14ac:dyDescent="0.25">
      <c r="A21" s="220" t="s">
        <v>164</v>
      </c>
      <c r="B21" s="535">
        <v>-9.2962877885283235E-2</v>
      </c>
      <c r="C21" s="535">
        <v>-3.1674641635003109E-2</v>
      </c>
      <c r="D21" s="535">
        <v>-4.5129366262589565E-3</v>
      </c>
      <c r="E21" s="535">
        <v>1.9101345703976813E-2</v>
      </c>
      <c r="F21" s="535">
        <v>0.12834516249590067</v>
      </c>
      <c r="G21" s="535">
        <v>6.3073297447901577E-2</v>
      </c>
      <c r="H21" s="535">
        <v>7.7429455277190362E-2</v>
      </c>
      <c r="I21" s="535">
        <v>-6.8473080802019193E-2</v>
      </c>
      <c r="J21" s="535">
        <v>0.11919846335226492</v>
      </c>
      <c r="K21" s="535">
        <v>1.7962387966910631E-2</v>
      </c>
      <c r="L21" s="535">
        <v>-2.4099873727945198E-4</v>
      </c>
      <c r="M21" s="535">
        <v>5.2109722685507398E-2</v>
      </c>
      <c r="N21" s="535"/>
      <c r="P21" s="536">
        <v>100</v>
      </c>
      <c r="Q21" s="536">
        <v>99.548706337533602</v>
      </c>
      <c r="R21" s="536">
        <v>101.45022059099541</v>
      </c>
      <c r="S21" s="536">
        <v>114.47086563345573</v>
      </c>
      <c r="T21" s="536">
        <v>121.69092058844433</v>
      </c>
      <c r="U21" s="536">
        <v>131.11338227905091</v>
      </c>
      <c r="V21" s="536">
        <v>122.1356450271096</v>
      </c>
      <c r="W21" s="536">
        <v>136.69402627022055</v>
      </c>
      <c r="X21" s="536">
        <v>139.14937740284532</v>
      </c>
      <c r="Y21" s="536">
        <v>139.11584257859801</v>
      </c>
      <c r="Z21" s="536">
        <v>146.36513055652944</v>
      </c>
    </row>
    <row r="22" spans="1:26" x14ac:dyDescent="0.25">
      <c r="A22" s="219" t="s">
        <v>124</v>
      </c>
      <c r="B22" s="537">
        <v>-6.7729800732689638E-2</v>
      </c>
      <c r="C22" s="537">
        <v>0.10007571366128842</v>
      </c>
      <c r="D22" s="537">
        <v>-0.18025103424618061</v>
      </c>
      <c r="E22" s="537">
        <v>-6.438765528321766E-2</v>
      </c>
      <c r="F22" s="537">
        <v>-0.10725532287897244</v>
      </c>
      <c r="G22" s="537">
        <v>0.11400806122766483</v>
      </c>
      <c r="H22" s="537">
        <v>0.10828818281935426</v>
      </c>
      <c r="I22" s="537">
        <v>-2.8904124838332601E-3</v>
      </c>
      <c r="J22" s="537">
        <v>0.28709247166366358</v>
      </c>
      <c r="K22" s="537">
        <v>-8.0143804755879122E-2</v>
      </c>
      <c r="L22" s="537">
        <v>3.7907790694826637E-2</v>
      </c>
      <c r="M22" s="537">
        <v>8.483481024897821E-2</v>
      </c>
      <c r="N22" s="537"/>
      <c r="P22" s="441">
        <v>100</v>
      </c>
      <c r="Q22" s="441">
        <v>81.974896974356255</v>
      </c>
      <c r="R22" s="441">
        <v>76.696725591783149</v>
      </c>
      <c r="S22" s="441">
        <v>68.470593567468626</v>
      </c>
      <c r="T22" s="441">
        <v>76.276793145716852</v>
      </c>
      <c r="U22" s="441">
        <v>84.536668423550111</v>
      </c>
      <c r="V22" s="441">
        <v>84.292322183975884</v>
      </c>
      <c r="W22" s="441">
        <v>108.4920137010177</v>
      </c>
      <c r="X22" s="441">
        <v>99.797050937391177</v>
      </c>
      <c r="Y22" s="441">
        <v>103.58013665628675</v>
      </c>
      <c r="Z22" s="441">
        <v>112.36733789508607</v>
      </c>
    </row>
    <row r="23" spans="1:26" x14ac:dyDescent="0.25">
      <c r="A23" s="219" t="s">
        <v>165</v>
      </c>
      <c r="B23" s="537">
        <v>-4.5035316151661231E-2</v>
      </c>
      <c r="C23" s="537">
        <v>1.4077075886667512E-2</v>
      </c>
      <c r="D23" s="537">
        <v>4.6923249662351729E-3</v>
      </c>
      <c r="E23" s="537">
        <v>-3.7813076357452458E-3</v>
      </c>
      <c r="F23" s="537">
        <v>4.4791225047796646E-2</v>
      </c>
      <c r="G23" s="537">
        <v>0.14611198894835309</v>
      </c>
      <c r="H23" s="537">
        <v>5.9514099096878992E-2</v>
      </c>
      <c r="I23" s="537">
        <v>-3.4382665012996361E-2</v>
      </c>
      <c r="J23" s="537">
        <v>0.12514459298426428</v>
      </c>
      <c r="K23" s="537">
        <v>4.926229869324894E-2</v>
      </c>
      <c r="L23" s="537">
        <v>0.12550978350649311</v>
      </c>
      <c r="M23" s="537">
        <v>8.2804817555870214E-2</v>
      </c>
      <c r="N23" s="537"/>
      <c r="P23" s="441">
        <v>100</v>
      </c>
      <c r="Q23" s="441">
        <v>100.46923244347454</v>
      </c>
      <c r="R23" s="441">
        <v>100.08932736767856</v>
      </c>
      <c r="S23" s="441">
        <v>104.57245095468684</v>
      </c>
      <c r="T23" s="441">
        <v>119.85173975288025</v>
      </c>
      <c r="U23" s="441">
        <v>126.98460806946652</v>
      </c>
      <c r="V23" s="441">
        <v>122.61853888130817</v>
      </c>
      <c r="W23" s="441">
        <v>137.96358601531441</v>
      </c>
      <c r="X23" s="441">
        <v>144.75998939839258</v>
      </c>
      <c r="Y23" s="441">
        <v>162.92878432818708</v>
      </c>
      <c r="Z23" s="441">
        <v>176.42007258908234</v>
      </c>
    </row>
    <row r="24" spans="1:26" x14ac:dyDescent="0.25">
      <c r="A24" s="221" t="s">
        <v>166</v>
      </c>
      <c r="B24" s="537">
        <v>-0.19023704581833623</v>
      </c>
      <c r="C24" s="537">
        <v>-0.17057194754434557</v>
      </c>
      <c r="D24" s="537">
        <v>3.4187163557796607E-2</v>
      </c>
      <c r="E24" s="537">
        <v>0.10422249229615899</v>
      </c>
      <c r="F24" s="537">
        <v>0.38699797977723027</v>
      </c>
      <c r="G24" s="537">
        <v>-9.5455859508584151E-2</v>
      </c>
      <c r="H24" s="537">
        <v>0.112594152864538</v>
      </c>
      <c r="I24" s="537">
        <v>-0.15569222550896067</v>
      </c>
      <c r="J24" s="537">
        <v>6.6047114074245128E-2</v>
      </c>
      <c r="K24" s="537">
        <v>-3.7663443871641999E-2</v>
      </c>
      <c r="L24" s="537">
        <v>-0.37224424363577824</v>
      </c>
      <c r="M24" s="537">
        <v>-0.12053705231026479</v>
      </c>
      <c r="N24" s="537"/>
      <c r="P24" s="441">
        <v>100</v>
      </c>
      <c r="Q24" s="441">
        <v>103.4187162055791</v>
      </c>
      <c r="R24" s="441">
        <v>114.1972727038291</v>
      </c>
      <c r="S24" s="441">
        <v>158.39138633483921</v>
      </c>
      <c r="T24" s="441">
        <v>143.27200041349093</v>
      </c>
      <c r="U24" s="441">
        <v>159.40358992925567</v>
      </c>
      <c r="V24" s="441">
        <v>134.5856904042875</v>
      </c>
      <c r="W24" s="441">
        <v>143.47468669635276</v>
      </c>
      <c r="X24" s="441">
        <v>138.07093588696327</v>
      </c>
      <c r="Y24" s="441">
        <v>86.674824789636602</v>
      </c>
      <c r="Z24" s="441">
        <v>76.227296899985134</v>
      </c>
    </row>
    <row r="25" spans="1:26" x14ac:dyDescent="0.25">
      <c r="A25" s="206" t="s">
        <v>167</v>
      </c>
      <c r="B25" s="537">
        <v>6.507231308037964E-2</v>
      </c>
      <c r="C25" s="537">
        <v>-1.9040951748276136E-2</v>
      </c>
      <c r="D25" s="537">
        <v>1.6328979079651251E-2</v>
      </c>
      <c r="E25" s="537">
        <v>9.1271764001614741E-3</v>
      </c>
      <c r="F25" s="537">
        <v>7.5241757882166027E-2</v>
      </c>
      <c r="G25" s="537">
        <v>4.615813164236493E-2</v>
      </c>
      <c r="H25" s="537">
        <v>7.5927322798767127E-2</v>
      </c>
      <c r="I25" s="537">
        <v>-4.8229719738816068E-2</v>
      </c>
      <c r="J25" s="537">
        <v>6.0595305836248947E-2</v>
      </c>
      <c r="K25" s="537">
        <v>8.1804031357571638E-2</v>
      </c>
      <c r="L25" s="537">
        <v>7.7789808888424794E-2</v>
      </c>
      <c r="M25" s="537">
        <v>4.3499614300090306E-2</v>
      </c>
      <c r="N25" s="537"/>
      <c r="P25" s="441">
        <v>100</v>
      </c>
      <c r="Q25" s="441">
        <v>101.63289790336624</v>
      </c>
      <c r="R25" s="441">
        <v>102.56051929511486</v>
      </c>
      <c r="S25" s="441">
        <v>110.27735305584665</v>
      </c>
      <c r="T25" s="441">
        <v>115.36754963063612</v>
      </c>
      <c r="U25" s="441">
        <v>124.12709881194422</v>
      </c>
      <c r="V25" s="441">
        <v>118.14048362877681</v>
      </c>
      <c r="W25" s="441">
        <v>125.29924236110573</v>
      </c>
      <c r="X25" s="441">
        <v>135.54922551229359</v>
      </c>
      <c r="Y25" s="441">
        <v>146.09357385986891</v>
      </c>
      <c r="Z25" s="441">
        <v>152.44858797449496</v>
      </c>
    </row>
    <row r="26" spans="1:26" x14ac:dyDescent="0.25">
      <c r="A26" s="220" t="s">
        <v>168</v>
      </c>
      <c r="B26" s="537">
        <v>6.3875274845159646E-2</v>
      </c>
      <c r="C26" s="537">
        <v>6.6491478647012769E-3</v>
      </c>
      <c r="D26" s="537">
        <v>5.2676390542318208E-2</v>
      </c>
      <c r="E26" s="537">
        <v>2.9356492558900937E-2</v>
      </c>
      <c r="F26" s="537">
        <v>4.8844143995276923E-2</v>
      </c>
      <c r="G26" s="537">
        <v>3.9966116202273971E-2</v>
      </c>
      <c r="H26" s="537">
        <v>4.4479772723343247E-2</v>
      </c>
      <c r="I26" s="537">
        <v>-7.3234295284139161E-3</v>
      </c>
      <c r="J26" s="537">
        <v>7.1230306569382451E-2</v>
      </c>
      <c r="K26" s="537">
        <v>6.7334076201204462E-2</v>
      </c>
      <c r="L26" s="537">
        <v>4.9049299807934155E-2</v>
      </c>
      <c r="M26" s="537">
        <v>3.0452579503529309E-2</v>
      </c>
      <c r="N26" s="537"/>
      <c r="P26" s="441">
        <v>100</v>
      </c>
      <c r="Q26" s="441">
        <v>105.26763905398823</v>
      </c>
      <c r="R26" s="441">
        <v>108.35792771180981</v>
      </c>
      <c r="S26" s="441">
        <v>113.6505779406194</v>
      </c>
      <c r="T26" s="441">
        <v>118.19275014486499</v>
      </c>
      <c r="U26" s="441">
        <v>123.44993680864981</v>
      </c>
      <c r="V26" s="441">
        <v>122.54585989155422</v>
      </c>
      <c r="W26" s="441">
        <v>131.27483906043821</v>
      </c>
      <c r="X26" s="441">
        <v>140.11410907703461</v>
      </c>
      <c r="Y26" s="441">
        <v>146.98660802047567</v>
      </c>
      <c r="Z26" s="441">
        <v>151.46272938717331</v>
      </c>
    </row>
    <row r="27" spans="1:26" x14ac:dyDescent="0.25">
      <c r="A27" s="222" t="s">
        <v>169</v>
      </c>
    </row>
    <row r="28" spans="1:26" x14ac:dyDescent="0.25">
      <c r="A28" s="223" t="s">
        <v>170</v>
      </c>
      <c r="B28" s="537">
        <v>2.2593962838787673E-2</v>
      </c>
      <c r="C28" s="537">
        <v>3.755401738184827E-2</v>
      </c>
      <c r="D28" s="537">
        <v>6.0241157353539521E-2</v>
      </c>
      <c r="E28" s="537">
        <v>-1.5070101523639079E-2</v>
      </c>
      <c r="F28" s="537">
        <v>7.3667573733034564E-2</v>
      </c>
      <c r="G28" s="537">
        <v>3.9343983274882088E-3</v>
      </c>
      <c r="H28" s="537">
        <v>-3.9937715572126997E-3</v>
      </c>
      <c r="I28" s="537">
        <v>8.2552130163047188E-3</v>
      </c>
      <c r="J28" s="537">
        <v>4.1672709348365755E-2</v>
      </c>
      <c r="K28" s="537">
        <v>7.1113592503311285E-2</v>
      </c>
      <c r="L28" s="537">
        <v>1.5591649909778571E-2</v>
      </c>
      <c r="M28" s="537">
        <v>8.9212589316172153E-3</v>
      </c>
      <c r="N28" s="537"/>
      <c r="P28" s="441">
        <v>100</v>
      </c>
      <c r="Q28" s="441">
        <v>106.02411577719846</v>
      </c>
      <c r="R28" s="441">
        <v>104.4263215472681</v>
      </c>
      <c r="S28" s="441">
        <v>112.11915533136555</v>
      </c>
      <c r="T28" s="441">
        <v>112.5602767065715</v>
      </c>
      <c r="U28" s="441">
        <v>112.1107366749888</v>
      </c>
      <c r="V28" s="441">
        <v>113.03623472950019</v>
      </c>
      <c r="W28" s="441">
        <v>117.74676088347252</v>
      </c>
      <c r="X28" s="441">
        <v>126.12015605552462</v>
      </c>
      <c r="Y28" s="441">
        <v>128.08657737530899</v>
      </c>
      <c r="Z28" s="441">
        <v>129.22927089773876</v>
      </c>
    </row>
    <row r="29" spans="1:26" x14ac:dyDescent="0.25">
      <c r="A29" s="219" t="s">
        <v>171</v>
      </c>
      <c r="B29" s="537">
        <v>-9.6793424169665299E-2</v>
      </c>
      <c r="C29" s="537">
        <v>-0.20019588990450332</v>
      </c>
      <c r="D29" s="537">
        <v>6.2701639817939636E-2</v>
      </c>
      <c r="E29" s="537">
        <v>-4.0991381101108004E-2</v>
      </c>
      <c r="F29" s="537">
        <v>4.5172089263428861E-2</v>
      </c>
      <c r="G29" s="537">
        <v>0.19272181852636106</v>
      </c>
      <c r="H29" s="537">
        <v>0.1038435397235804</v>
      </c>
      <c r="I29" s="537">
        <v>-0.14204899096885104</v>
      </c>
      <c r="J29" s="537">
        <v>-7.0874641594098398E-2</v>
      </c>
      <c r="K29" s="537">
        <v>0.17516526115167896</v>
      </c>
      <c r="L29" s="537">
        <v>-7.8463570913803626E-2</v>
      </c>
      <c r="M29" s="537">
        <v>5.5901599898935395E-2</v>
      </c>
      <c r="N29" s="537"/>
      <c r="P29" s="441">
        <v>100</v>
      </c>
      <c r="Q29" s="441">
        <v>106.27016398179396</v>
      </c>
      <c r="R29" s="441">
        <v>101.914003190339</v>
      </c>
      <c r="S29" s="441">
        <v>106.51767163964637</v>
      </c>
      <c r="T29" s="441">
        <v>127.0459510591528</v>
      </c>
      <c r="U29" s="441">
        <v>140.23885232095392</v>
      </c>
      <c r="V29" s="441">
        <v>120.31806485923509</v>
      </c>
      <c r="W29" s="441">
        <v>111.79056513758714</v>
      </c>
      <c r="X29" s="441">
        <v>131.37238867420638</v>
      </c>
      <c r="Y29" s="441">
        <v>121.06444193935201</v>
      </c>
      <c r="Z29" s="441">
        <v>127.83213793463356</v>
      </c>
    </row>
    <row r="30" spans="1:26" x14ac:dyDescent="0.25">
      <c r="A30" s="219" t="s">
        <v>172</v>
      </c>
    </row>
    <row r="31" spans="1:26" x14ac:dyDescent="0.25">
      <c r="A31" s="206" t="s">
        <v>173</v>
      </c>
      <c r="B31" s="537">
        <v>6.0984264349107642E-2</v>
      </c>
      <c r="C31" s="537">
        <v>-1.3791420440765423E-2</v>
      </c>
      <c r="D31" s="537">
        <v>2.0614164515829536E-2</v>
      </c>
      <c r="E31" s="537">
        <v>6.6741951595685745E-3</v>
      </c>
      <c r="F31" s="537">
        <v>7.5085623152203018E-2</v>
      </c>
      <c r="G31" s="537">
        <v>4.1975712932718512E-2</v>
      </c>
      <c r="H31" s="537">
        <v>6.8299861100126869E-2</v>
      </c>
      <c r="I31" s="537">
        <v>-4.3203747160662997E-2</v>
      </c>
      <c r="J31" s="537">
        <v>5.882103777405856E-2</v>
      </c>
      <c r="K31" s="537">
        <v>8.0817881811560355E-2</v>
      </c>
      <c r="L31" s="537">
        <v>7.2103796944239074E-2</v>
      </c>
      <c r="M31" s="537">
        <v>4.050516571390661E-2</v>
      </c>
      <c r="N31" s="537"/>
      <c r="P31" s="441">
        <v>100</v>
      </c>
      <c r="Q31" s="441">
        <v>102.06141645158296</v>
      </c>
      <c r="R31" s="441">
        <v>102.74259426732624</v>
      </c>
      <c r="S31" s="441">
        <v>110.4570859818558</v>
      </c>
      <c r="T31" s="441">
        <v>115.09360091015996</v>
      </c>
      <c r="U31" s="441">
        <v>122.95447786992075</v>
      </c>
      <c r="V31" s="441">
        <v>117.64238369593379</v>
      </c>
      <c r="W31" s="441">
        <v>124.56223078681899</v>
      </c>
      <c r="X31" s="441">
        <v>134.62908643273244</v>
      </c>
      <c r="Y31" s="441">
        <v>144.33635474366659</v>
      </c>
      <c r="Z31" s="441">
        <v>150.18272271110001</v>
      </c>
    </row>
    <row r="32" spans="1:26" x14ac:dyDescent="0.25">
      <c r="A32" s="220" t="s">
        <v>174</v>
      </c>
      <c r="B32" s="537">
        <v>3.8125825495521237E-2</v>
      </c>
      <c r="C32" s="537">
        <v>-2.2192420473653551E-2</v>
      </c>
      <c r="D32" s="537">
        <v>5.3819793189221921E-2</v>
      </c>
      <c r="E32" s="537">
        <v>2.1265534050220136E-2</v>
      </c>
      <c r="F32" s="537">
        <v>4.8447553834033874E-2</v>
      </c>
      <c r="G32" s="537">
        <v>5.6412535410435227E-2</v>
      </c>
      <c r="H32" s="537">
        <v>5.1695846992668715E-2</v>
      </c>
      <c r="I32" s="537">
        <v>-2.4512282868357826E-2</v>
      </c>
      <c r="J32" s="537">
        <v>5.5284489094765465E-2</v>
      </c>
      <c r="K32" s="537">
        <v>7.7987439177576778E-2</v>
      </c>
      <c r="L32" s="537">
        <v>3.5315787712919988E-2</v>
      </c>
      <c r="M32" s="537">
        <v>3.2892290210226438E-2</v>
      </c>
      <c r="N32" s="537"/>
      <c r="P32" s="441">
        <v>100</v>
      </c>
      <c r="Q32" s="441">
        <v>105.38197931460496</v>
      </c>
      <c r="R32" s="441">
        <v>107.62298338809605</v>
      </c>
      <c r="S32" s="441">
        <v>112.83705366527495</v>
      </c>
      <c r="T32" s="441">
        <v>119.20247795077645</v>
      </c>
      <c r="U32" s="441">
        <v>125.36475101616352</v>
      </c>
      <c r="V32" s="441">
        <v>122.29177477353774</v>
      </c>
      <c r="W32" s="441">
        <v>129.05261306238489</v>
      </c>
      <c r="X32" s="441">
        <v>139.11709587429499</v>
      </c>
      <c r="Y32" s="441">
        <v>144.03012569942953</v>
      </c>
      <c r="Z32" s="441">
        <v>148.76760639295057</v>
      </c>
    </row>
    <row r="33" spans="1:26" x14ac:dyDescent="0.25">
      <c r="A33" s="224" t="s">
        <v>175</v>
      </c>
    </row>
    <row r="34" spans="1:26" s="256" customFormat="1" ht="17.25" x14ac:dyDescent="0.25">
      <c r="A34" s="225" t="s">
        <v>195</v>
      </c>
      <c r="B34" s="535">
        <v>6.4329392039165656E-2</v>
      </c>
      <c r="C34" s="535">
        <v>2.7502562166725975E-2</v>
      </c>
      <c r="D34" s="535">
        <v>4.7016608608903221E-2</v>
      </c>
      <c r="E34" s="535">
        <v>1.1529899760798878E-2</v>
      </c>
      <c r="F34" s="535">
        <v>9.4171456790801411E-3</v>
      </c>
      <c r="G34" s="535">
        <v>3.3191468921641043E-2</v>
      </c>
      <c r="H34" s="535">
        <v>3.8200091152781557E-2</v>
      </c>
      <c r="I34" s="535">
        <v>3.5875355981121126E-2</v>
      </c>
      <c r="J34" s="535">
        <v>-3.2484214443280202E-3</v>
      </c>
      <c r="K34" s="535">
        <v>3.1038647511800299E-2</v>
      </c>
      <c r="L34" s="535">
        <v>7.5866483618913794E-3</v>
      </c>
      <c r="M34" s="535">
        <v>1.6245967936678873E-2</v>
      </c>
      <c r="N34" s="535"/>
      <c r="P34" s="536">
        <v>100</v>
      </c>
      <c r="Q34" s="536">
        <v>104.70166086089033</v>
      </c>
      <c r="R34" s="536">
        <v>105.90886051906679</v>
      </c>
      <c r="S34" s="536">
        <v>106.90621968358451</v>
      </c>
      <c r="T34" s="536">
        <v>110.45459415540358</v>
      </c>
      <c r="U34" s="536">
        <v>114.67396971658241</v>
      </c>
      <c r="V34" s="536">
        <v>118.78793920559434</v>
      </c>
      <c r="W34" s="536">
        <v>118.40206591656325</v>
      </c>
      <c r="X34" s="536">
        <v>122.0771059052164</v>
      </c>
      <c r="Y34" s="536">
        <v>123.00326198075665</v>
      </c>
      <c r="Z34" s="536">
        <v>125.00156903100293</v>
      </c>
    </row>
    <row r="35" spans="1:26" x14ac:dyDescent="0.25">
      <c r="A35" s="218" t="s">
        <v>176</v>
      </c>
    </row>
    <row r="36" spans="1:26" x14ac:dyDescent="0.25">
      <c r="A36" s="219" t="s">
        <v>177</v>
      </c>
      <c r="B36" s="546">
        <v>-0.54648746904391587</v>
      </c>
      <c r="C36" s="546">
        <v>-0.32524867007806824</v>
      </c>
      <c r="D36" s="546">
        <v>1.4012556297183287</v>
      </c>
      <c r="E36" s="546">
        <v>0.29717726036594949</v>
      </c>
      <c r="F36" s="546">
        <v>0.63952286112945178</v>
      </c>
      <c r="G36" s="546">
        <v>0.66653259803587384</v>
      </c>
      <c r="H36" s="546">
        <v>-0.65407655626322225</v>
      </c>
      <c r="I36" s="546">
        <v>0.23271661298522872</v>
      </c>
      <c r="J36" s="546">
        <v>1.4887825350670432</v>
      </c>
      <c r="K36" s="546">
        <v>-0.99100071843696569</v>
      </c>
      <c r="L36" s="546">
        <v>-2.2539120451219197</v>
      </c>
      <c r="M36" s="546">
        <v>-0.61549040070227878</v>
      </c>
      <c r="N36" s="546"/>
    </row>
    <row r="37" spans="1:26" x14ac:dyDescent="0.25">
      <c r="A37" s="219" t="s">
        <v>178</v>
      </c>
      <c r="B37" s="546">
        <v>0.3157654164285234</v>
      </c>
      <c r="C37" s="546">
        <v>-0.63002714639204394</v>
      </c>
      <c r="D37" s="546">
        <v>1.4137672732302777</v>
      </c>
      <c r="E37" s="546">
        <v>0.86245673452078475</v>
      </c>
      <c r="F37" s="546">
        <v>0.21941241116196497</v>
      </c>
      <c r="G37" s="546">
        <v>1.0605637493954934</v>
      </c>
      <c r="H37" s="546">
        <v>-0.14686134853979932</v>
      </c>
      <c r="I37" s="546">
        <v>0.16633698658652524</v>
      </c>
      <c r="J37" s="546">
        <v>1.7351565018443649</v>
      </c>
      <c r="K37" s="546">
        <v>-0.94822112701319483</v>
      </c>
      <c r="L37" s="546">
        <v>-1.81216244788531</v>
      </c>
      <c r="M37" s="546">
        <v>-0.41789689045571565</v>
      </c>
      <c r="N37" s="546"/>
    </row>
    <row r="38" spans="1:26" x14ac:dyDescent="0.25">
      <c r="A38" s="219" t="s">
        <v>179</v>
      </c>
      <c r="B38" s="546">
        <v>-3.944977397388616</v>
      </c>
      <c r="C38" s="546">
        <v>2.0958979551685797</v>
      </c>
      <c r="D38" s="546">
        <v>-1.9537285359924494</v>
      </c>
      <c r="E38" s="546">
        <v>-2.680632850598097</v>
      </c>
      <c r="F38" s="546">
        <v>-3.8402806580507098</v>
      </c>
      <c r="G38" s="546">
        <v>-0.43135752934391203</v>
      </c>
      <c r="H38" s="546">
        <v>-0.15091101664947981</v>
      </c>
      <c r="I38" s="546">
        <v>4.5298705875698841</v>
      </c>
      <c r="J38" s="546">
        <v>-8.9027733909734064</v>
      </c>
      <c r="K38" s="546">
        <v>-5.407585728876052</v>
      </c>
      <c r="L38" s="546">
        <v>-5.8453197635278231</v>
      </c>
      <c r="M38" s="546">
        <v>-1.3086607940040018</v>
      </c>
      <c r="N38" s="546"/>
    </row>
    <row r="39" spans="1:26" x14ac:dyDescent="0.25">
      <c r="A39" s="547" t="s">
        <v>180</v>
      </c>
      <c r="B39" s="548">
        <v>1.3866708763314861E-3</v>
      </c>
      <c r="C39" s="548">
        <v>0.23023041438623526</v>
      </c>
      <c r="D39" s="548">
        <v>-0.59992673365204752</v>
      </c>
      <c r="E39" s="548">
        <v>-0.22452417168029637</v>
      </c>
      <c r="F39" s="548">
        <v>-0.37351117455985605</v>
      </c>
      <c r="G39" s="548">
        <v>-0.20698942077166738</v>
      </c>
      <c r="H39" s="548">
        <v>0.17657346748767644</v>
      </c>
      <c r="I39" s="548">
        <v>0.13982950387432336</v>
      </c>
      <c r="J39" s="548">
        <v>-0.78685492951922065</v>
      </c>
      <c r="K39" s="548">
        <v>7.4273417955970089E-3</v>
      </c>
      <c r="L39" s="548">
        <v>0.33907299060764906</v>
      </c>
      <c r="M39" s="548">
        <v>0.12084037656180513</v>
      </c>
    </row>
    <row r="40" spans="1:26" x14ac:dyDescent="0.25">
      <c r="A40" s="1727" t="s">
        <v>535</v>
      </c>
      <c r="B40" s="1727"/>
      <c r="C40" s="1727"/>
      <c r="D40" s="1727"/>
      <c r="E40" s="1727"/>
      <c r="F40" s="1727"/>
    </row>
    <row r="41" spans="1:26" x14ac:dyDescent="0.25">
      <c r="A41" s="565" t="s">
        <v>197</v>
      </c>
      <c r="B41" s="565"/>
      <c r="C41" s="565"/>
      <c r="D41" s="565"/>
      <c r="E41" s="565"/>
      <c r="F41" s="565"/>
    </row>
    <row r="42" spans="1:26" x14ac:dyDescent="0.25">
      <c r="A42" s="227" t="s">
        <v>536</v>
      </c>
      <c r="B42" s="227"/>
      <c r="C42" s="227"/>
      <c r="D42" s="227"/>
      <c r="E42" s="227"/>
      <c r="F42" s="227"/>
    </row>
    <row r="45" spans="1:26" ht="18.75" x14ac:dyDescent="0.25">
      <c r="A45" s="202" t="s">
        <v>605</v>
      </c>
    </row>
    <row r="46" spans="1:26" ht="15.75" thickBot="1" x14ac:dyDescent="0.3">
      <c r="A46" s="213" t="s">
        <v>142</v>
      </c>
    </row>
    <row r="47" spans="1:26" x14ac:dyDescent="0.25">
      <c r="A47" s="638" t="s">
        <v>228</v>
      </c>
      <c r="B47" s="661">
        <v>2012</v>
      </c>
      <c r="C47" s="661">
        <v>2013</v>
      </c>
      <c r="D47" s="661">
        <v>2014</v>
      </c>
      <c r="E47" s="661">
        <v>2015</v>
      </c>
      <c r="F47" s="661">
        <v>2016</v>
      </c>
      <c r="G47" s="661">
        <v>2017</v>
      </c>
      <c r="H47" s="661">
        <v>2018</v>
      </c>
      <c r="I47" s="662">
        <v>2019</v>
      </c>
      <c r="J47" s="662">
        <v>2020</v>
      </c>
      <c r="K47" s="1582">
        <v>2021</v>
      </c>
      <c r="L47" s="1610">
        <v>2022</v>
      </c>
      <c r="M47" s="1582">
        <v>2023</v>
      </c>
      <c r="N47" s="1610">
        <v>2024</v>
      </c>
    </row>
    <row r="48" spans="1:26" x14ac:dyDescent="0.25">
      <c r="A48" s="215" t="s">
        <v>147</v>
      </c>
      <c r="B48" s="640">
        <v>13.535370851</v>
      </c>
      <c r="C48" s="640">
        <v>14.904345924999999</v>
      </c>
      <c r="D48" s="640">
        <v>15.154505564000001</v>
      </c>
      <c r="E48" s="640">
        <v>15.803734819000001</v>
      </c>
      <c r="F48" s="640">
        <v>16.229454905000001</v>
      </c>
      <c r="G48" s="640">
        <v>16.705581808000002</v>
      </c>
      <c r="H48" s="640">
        <v>17.167231194999999</v>
      </c>
      <c r="I48" s="640">
        <v>17.993112874000001</v>
      </c>
      <c r="J48" s="640">
        <v>17.985284641</v>
      </c>
      <c r="K48" s="1583">
        <v>18.771943053000001</v>
      </c>
      <c r="L48" s="1583">
        <v>20.415200339999998</v>
      </c>
      <c r="M48" s="1583">
        <v>22.224328542999999</v>
      </c>
      <c r="N48" s="1583">
        <v>23.009200948</v>
      </c>
    </row>
    <row r="49" spans="1:14" x14ac:dyDescent="0.25">
      <c r="A49" s="198" t="s">
        <v>35</v>
      </c>
      <c r="B49" s="641">
        <v>7.1702918850000001</v>
      </c>
      <c r="C49" s="641">
        <v>7.7485499249999998</v>
      </c>
      <c r="D49" s="641">
        <v>7.8396727190000002</v>
      </c>
      <c r="E49" s="641">
        <v>7.9739645560000003</v>
      </c>
      <c r="F49" s="641">
        <v>8.1703840499999991</v>
      </c>
      <c r="G49" s="641">
        <v>8.5632803979999998</v>
      </c>
      <c r="H49" s="641">
        <v>9.2874167340000007</v>
      </c>
      <c r="I49" s="641">
        <v>9.8988214590000005</v>
      </c>
      <c r="J49" s="641">
        <v>9.7787289279999996</v>
      </c>
      <c r="K49" s="1584">
        <v>10.430805135</v>
      </c>
      <c r="L49" s="1584">
        <v>11.660150886</v>
      </c>
      <c r="M49" s="1584">
        <v>12.742215832999999</v>
      </c>
      <c r="N49" s="1584">
        <v>13.294542566000001</v>
      </c>
    </row>
    <row r="50" spans="1:14" x14ac:dyDescent="0.25">
      <c r="A50" s="198" t="s">
        <v>37</v>
      </c>
      <c r="B50" s="641">
        <v>2.460364813</v>
      </c>
      <c r="C50" s="641">
        <v>3.1102444079999998</v>
      </c>
      <c r="D50" s="641">
        <v>3.2172567000000001</v>
      </c>
      <c r="E50" s="641">
        <v>3.4326838099999999</v>
      </c>
      <c r="F50" s="641">
        <v>3.49989544</v>
      </c>
      <c r="G50" s="641">
        <v>3.6419383619999999</v>
      </c>
      <c r="H50" s="641">
        <v>3.7627162510000001</v>
      </c>
      <c r="I50" s="641">
        <v>3.8927742090000002</v>
      </c>
      <c r="J50" s="641">
        <v>4.0323327740000003</v>
      </c>
      <c r="K50" s="1584">
        <v>4.1700771989999996</v>
      </c>
      <c r="L50" s="1584">
        <v>4.4471121939999998</v>
      </c>
      <c r="M50" s="1584">
        <v>4.7109756149999997</v>
      </c>
      <c r="N50" s="1584">
        <v>4.9480321360000001</v>
      </c>
    </row>
    <row r="51" spans="1:14" x14ac:dyDescent="0.25">
      <c r="A51" s="198" t="s">
        <v>148</v>
      </c>
      <c r="B51" s="641">
        <v>0.79783729400000003</v>
      </c>
      <c r="C51" s="641">
        <v>0.84821494099999994</v>
      </c>
      <c r="D51" s="641">
        <v>0.86527841699999997</v>
      </c>
      <c r="E51" s="641">
        <v>0.87169911499999997</v>
      </c>
      <c r="F51" s="641">
        <v>0.84309511299999995</v>
      </c>
      <c r="G51" s="641">
        <v>0.78492928799999995</v>
      </c>
      <c r="H51" s="641">
        <v>0.77968543999999995</v>
      </c>
      <c r="I51" s="641">
        <v>0.72736509500000002</v>
      </c>
      <c r="J51" s="641">
        <v>0.72120709599999999</v>
      </c>
      <c r="K51" s="1584">
        <v>0.65894612200000002</v>
      </c>
      <c r="L51" s="1584">
        <v>0.63834523600000004</v>
      </c>
      <c r="M51" s="1584">
        <v>0.80966668900000005</v>
      </c>
      <c r="N51" s="1584">
        <v>0.88097351000000002</v>
      </c>
    </row>
    <row r="52" spans="1:14" x14ac:dyDescent="0.25">
      <c r="A52" s="198" t="s">
        <v>39</v>
      </c>
      <c r="B52" s="641">
        <v>1.330437353</v>
      </c>
      <c r="C52" s="641">
        <v>1.430621863</v>
      </c>
      <c r="D52" s="641">
        <v>1.493911475</v>
      </c>
      <c r="E52" s="641">
        <v>1.6939789119999999</v>
      </c>
      <c r="F52" s="641">
        <v>1.8284626770000001</v>
      </c>
      <c r="G52" s="641">
        <v>1.7758390959999999</v>
      </c>
      <c r="H52" s="641">
        <v>1.545092922</v>
      </c>
      <c r="I52" s="641">
        <v>1.569643992</v>
      </c>
      <c r="J52" s="641">
        <v>1.6674271629999999</v>
      </c>
      <c r="K52" s="1584">
        <v>1.7134607070000001</v>
      </c>
      <c r="L52" s="1584">
        <v>1.7787440240000001</v>
      </c>
      <c r="M52" s="1584">
        <v>1.989390948</v>
      </c>
      <c r="N52" s="1584">
        <v>1.9524145719999999</v>
      </c>
    </row>
    <row r="53" spans="1:14" x14ac:dyDescent="0.25">
      <c r="A53" s="198" t="s">
        <v>149</v>
      </c>
      <c r="B53" s="641">
        <v>1.7764395049999999</v>
      </c>
      <c r="C53" s="641">
        <v>1.7667147860000001</v>
      </c>
      <c r="D53" s="641">
        <v>1.738386253</v>
      </c>
      <c r="E53" s="641">
        <v>1.8314084239999999</v>
      </c>
      <c r="F53" s="641">
        <v>1.8876176229999999</v>
      </c>
      <c r="G53" s="641">
        <v>1.939594662</v>
      </c>
      <c r="H53" s="641">
        <v>1.792319846</v>
      </c>
      <c r="I53" s="641">
        <v>1.904508117</v>
      </c>
      <c r="J53" s="641">
        <v>1.7855886780000001</v>
      </c>
      <c r="K53" s="1584">
        <v>1.798653888</v>
      </c>
      <c r="L53" s="1584">
        <v>1.8908479970000001</v>
      </c>
      <c r="M53" s="1584">
        <v>1.9720794589999999</v>
      </c>
      <c r="N53" s="1584">
        <v>1.933238163</v>
      </c>
    </row>
    <row r="54" spans="1:14" x14ac:dyDescent="0.25">
      <c r="A54" s="216" t="s">
        <v>150</v>
      </c>
      <c r="B54" s="640">
        <v>16.971366658000001</v>
      </c>
      <c r="C54" s="640">
        <v>18.56067973</v>
      </c>
      <c r="D54" s="640">
        <v>18.796077146999998</v>
      </c>
      <c r="E54" s="640">
        <v>19.948004556000001</v>
      </c>
      <c r="F54" s="640">
        <v>20.562494115</v>
      </c>
      <c r="G54" s="640">
        <v>21.338640166000001</v>
      </c>
      <c r="H54" s="640">
        <v>22.116619332999999</v>
      </c>
      <c r="I54" s="640">
        <v>22.986907221999999</v>
      </c>
      <c r="J54" s="640">
        <v>23.045421444999999</v>
      </c>
      <c r="K54" s="1585">
        <v>24.521183451999999</v>
      </c>
      <c r="L54" s="1585">
        <v>26.289964980000001</v>
      </c>
      <c r="M54" s="1585">
        <v>27.850420521</v>
      </c>
      <c r="N54" s="1585">
        <v>28.613288654000002</v>
      </c>
    </row>
    <row r="55" spans="1:14" x14ac:dyDescent="0.25">
      <c r="A55" s="198" t="s">
        <v>60</v>
      </c>
      <c r="B55" s="641">
        <v>3.1746126210000001</v>
      </c>
      <c r="C55" s="641">
        <v>3.5606232539999998</v>
      </c>
      <c r="D55" s="641">
        <v>3.8007706319999999</v>
      </c>
      <c r="E55" s="641">
        <v>4.2242590739999999</v>
      </c>
      <c r="F55" s="641">
        <v>4.2026117459999996</v>
      </c>
      <c r="G55" s="641">
        <v>4.4832923649999996</v>
      </c>
      <c r="H55" s="641">
        <v>4.7744310429999999</v>
      </c>
      <c r="I55" s="641">
        <v>5.166060978</v>
      </c>
      <c r="J55" s="641">
        <v>5.1684442900000001</v>
      </c>
      <c r="K55" s="1584">
        <v>5.5625774520000002</v>
      </c>
      <c r="L55" s="1584">
        <v>6.6035362790000001</v>
      </c>
      <c r="M55" s="1584">
        <v>7.3306157599999997</v>
      </c>
      <c r="N55" s="1584">
        <v>7.7868918669999996</v>
      </c>
    </row>
    <row r="56" spans="1:14" x14ac:dyDescent="0.25">
      <c r="A56" s="198" t="s">
        <v>153</v>
      </c>
      <c r="B56" s="641">
        <v>2.3448101999999998E-2</v>
      </c>
      <c r="C56" s="641">
        <v>2.3254579000000001E-2</v>
      </c>
      <c r="D56" s="641">
        <v>1.6037210999999999E-2</v>
      </c>
      <c r="E56" s="641">
        <v>1.4633105E-2</v>
      </c>
      <c r="F56" s="641">
        <v>1.4060075E-2</v>
      </c>
      <c r="G56" s="641">
        <v>1.3200842000000001E-2</v>
      </c>
      <c r="H56" s="641">
        <v>7.4602806999999993E-2</v>
      </c>
      <c r="I56" s="641">
        <v>0.11234014</v>
      </c>
      <c r="J56" s="641">
        <v>4.1910456999999998E-2</v>
      </c>
      <c r="K56" s="1584">
        <v>4.7566044000000002E-2</v>
      </c>
      <c r="L56" s="1584">
        <v>5.4299255999999997E-2</v>
      </c>
      <c r="M56" s="1584">
        <v>5.6671001999999998E-2</v>
      </c>
      <c r="N56" s="1584">
        <v>5.6971876999999997E-2</v>
      </c>
    </row>
    <row r="57" spans="1:14" x14ac:dyDescent="0.25">
      <c r="A57" s="198" t="s">
        <v>157</v>
      </c>
      <c r="B57" s="641">
        <v>2.8858211279999999</v>
      </c>
      <c r="C57" s="641">
        <v>3.6799586880000001</v>
      </c>
      <c r="D57" s="641">
        <v>3.6389740229999998</v>
      </c>
      <c r="E57" s="641">
        <v>3.9137824879999998</v>
      </c>
      <c r="F57" s="641">
        <v>4.6241384759999997</v>
      </c>
      <c r="G57" s="641">
        <v>4.4269404200000002</v>
      </c>
      <c r="H57" s="641">
        <v>4.2585569420000002</v>
      </c>
      <c r="I57" s="641">
        <v>4.4164529779999997</v>
      </c>
      <c r="J57" s="641">
        <v>4.5941088529999998</v>
      </c>
      <c r="K57" s="1584">
        <v>4.6857142749999996</v>
      </c>
      <c r="L57" s="1584">
        <v>4.5658354680000004</v>
      </c>
      <c r="M57" s="1584">
        <v>4.5728171089999998</v>
      </c>
      <c r="N57" s="1584">
        <v>4.7145183700000004</v>
      </c>
    </row>
    <row r="58" spans="1:14" x14ac:dyDescent="0.25">
      <c r="A58" s="198" t="s">
        <v>94</v>
      </c>
      <c r="B58" s="641">
        <v>8.8923223100000008</v>
      </c>
      <c r="C58" s="641">
        <v>9.1491261080000008</v>
      </c>
      <c r="D58" s="641">
        <v>9.2312509550000001</v>
      </c>
      <c r="E58" s="641">
        <v>9.562947952</v>
      </c>
      <c r="F58" s="641">
        <v>9.6804602860000006</v>
      </c>
      <c r="G58" s="641">
        <v>10.302459881000001</v>
      </c>
      <c r="H58" s="641">
        <v>10.865945443999999</v>
      </c>
      <c r="I58" s="641">
        <v>11.091420717</v>
      </c>
      <c r="J58" s="641">
        <v>10.718973488</v>
      </c>
      <c r="K58" s="1584">
        <v>11.579393657000001</v>
      </c>
      <c r="L58" s="1584">
        <v>12.436086674</v>
      </c>
      <c r="M58" s="1584">
        <v>12.743460506</v>
      </c>
      <c r="N58" s="1584">
        <v>13.096080539000001</v>
      </c>
    </row>
    <row r="59" spans="1:14" x14ac:dyDescent="0.25">
      <c r="A59" s="217" t="s">
        <v>158</v>
      </c>
      <c r="B59" s="641">
        <v>1.9951624939999999</v>
      </c>
      <c r="C59" s="641">
        <v>2.1477170999999999</v>
      </c>
      <c r="D59" s="641">
        <v>2.1090443240000001</v>
      </c>
      <c r="E59" s="641">
        <v>2.2323819349999998</v>
      </c>
      <c r="F59" s="641">
        <v>2.041223531</v>
      </c>
      <c r="G59" s="641">
        <v>2.1127466560000001</v>
      </c>
      <c r="H59" s="641">
        <v>2.1430830959999998</v>
      </c>
      <c r="I59" s="641">
        <v>2.2006324070000001</v>
      </c>
      <c r="J59" s="641">
        <v>2.5219843559999999</v>
      </c>
      <c r="K59" s="1586">
        <v>2.6459320210000001</v>
      </c>
      <c r="L59" s="1586">
        <v>2.630207301</v>
      </c>
      <c r="M59" s="1586">
        <v>3.146856144</v>
      </c>
      <c r="N59" s="1586">
        <v>2.9588260009999998</v>
      </c>
    </row>
    <row r="60" spans="1:14" x14ac:dyDescent="0.25">
      <c r="A60" s="218" t="s">
        <v>159</v>
      </c>
      <c r="B60" s="674">
        <v>3.4359958060000002</v>
      </c>
      <c r="C60" s="674">
        <v>3.656333805</v>
      </c>
      <c r="D60" s="674">
        <v>3.6415715820000001</v>
      </c>
      <c r="E60" s="674">
        <v>4.144269736</v>
      </c>
      <c r="F60" s="674">
        <v>4.3330392099999999</v>
      </c>
      <c r="G60" s="674">
        <v>4.6330583570000003</v>
      </c>
      <c r="H60" s="674">
        <v>4.9493881379999998</v>
      </c>
      <c r="I60" s="674">
        <v>4.9937943479999998</v>
      </c>
      <c r="J60" s="674">
        <v>5.0601368039999999</v>
      </c>
      <c r="K60" s="1583">
        <v>5.7492403980000004</v>
      </c>
      <c r="L60" s="1583">
        <v>5.8747646400000004</v>
      </c>
      <c r="M60" s="1583">
        <v>5.6260919779999998</v>
      </c>
      <c r="N60" s="1583">
        <v>5.6040877059999996</v>
      </c>
    </row>
    <row r="61" spans="1:14" x14ac:dyDescent="0.25">
      <c r="A61" s="206" t="s">
        <v>161</v>
      </c>
      <c r="B61" s="640">
        <v>7.616703877</v>
      </c>
      <c r="C61" s="640">
        <v>7.6241432319999998</v>
      </c>
      <c r="D61" s="640">
        <v>6.9450197180000002</v>
      </c>
      <c r="E61" s="640">
        <v>6.6566531490000003</v>
      </c>
      <c r="F61" s="640">
        <v>6.435932985</v>
      </c>
      <c r="G61" s="640">
        <v>7.665189711</v>
      </c>
      <c r="H61" s="640">
        <v>8.3284496029999993</v>
      </c>
      <c r="I61" s="640">
        <v>9.4383867109999997</v>
      </c>
      <c r="J61" s="640">
        <v>8.1232014069999998</v>
      </c>
      <c r="K61" s="1583">
        <v>8.9185946919999992</v>
      </c>
      <c r="L61" s="1583">
        <v>9.5093789540000007</v>
      </c>
      <c r="M61" s="1583">
        <v>10.061657749</v>
      </c>
      <c r="N61" s="1583">
        <v>10.681213294999999</v>
      </c>
    </row>
    <row r="62" spans="1:14" x14ac:dyDescent="0.25">
      <c r="A62" s="219" t="s">
        <v>109</v>
      </c>
      <c r="B62" s="641">
        <v>7.2446653019999996</v>
      </c>
      <c r="C62" s="641">
        <v>7.2201401860000001</v>
      </c>
      <c r="D62" s="641">
        <v>6.5592862920000004</v>
      </c>
      <c r="E62" s="641">
        <v>6.2905943600000001</v>
      </c>
      <c r="F62" s="641">
        <v>6.0129615420000002</v>
      </c>
      <c r="G62" s="641">
        <v>6.752375324</v>
      </c>
      <c r="H62" s="641">
        <v>7.458322151</v>
      </c>
      <c r="I62" s="641">
        <v>8.4159691470000002</v>
      </c>
      <c r="J62" s="641">
        <v>7.1204099100000002</v>
      </c>
      <c r="K62" s="1584">
        <v>7.9380267570000003</v>
      </c>
      <c r="L62" s="1584">
        <v>8.5191692230000005</v>
      </c>
      <c r="M62" s="1584">
        <v>9.0374765490000009</v>
      </c>
      <c r="N62" s="1584">
        <v>9.4820563750000009</v>
      </c>
    </row>
    <row r="63" spans="1:14" x14ac:dyDescent="0.25">
      <c r="A63" s="219" t="s">
        <v>162</v>
      </c>
      <c r="B63" s="641">
        <v>2.3433140000000002E-2</v>
      </c>
      <c r="C63" s="641">
        <v>4.2563120000000003E-2</v>
      </c>
      <c r="D63" s="641">
        <v>5.5134369000000003E-2</v>
      </c>
      <c r="E63" s="641">
        <v>6.2927570000000002E-2</v>
      </c>
      <c r="F63" s="641">
        <v>7.7255182000000006E-2</v>
      </c>
      <c r="G63" s="641">
        <v>0.181581451</v>
      </c>
      <c r="H63" s="641">
        <v>0.20099088700000001</v>
      </c>
      <c r="I63" s="641">
        <v>0.201266841</v>
      </c>
      <c r="J63" s="641">
        <v>0.32108679000000001</v>
      </c>
      <c r="K63" s="1584">
        <v>0.34316819799999998</v>
      </c>
      <c r="L63" s="1584">
        <v>0.39603301899999999</v>
      </c>
      <c r="M63" s="1584">
        <v>0.643718546</v>
      </c>
      <c r="N63" s="1584">
        <v>0.74950763300000001</v>
      </c>
    </row>
    <row r="64" spans="1:14" x14ac:dyDescent="0.25">
      <c r="A64" s="219" t="s">
        <v>163</v>
      </c>
      <c r="B64" s="641">
        <v>0.34860543300000002</v>
      </c>
      <c r="C64" s="641">
        <v>0.361439925</v>
      </c>
      <c r="D64" s="641">
        <v>0.330599056</v>
      </c>
      <c r="E64" s="641">
        <v>0.30313121900000001</v>
      </c>
      <c r="F64" s="641">
        <v>0.34571626</v>
      </c>
      <c r="G64" s="641">
        <v>0.731232934</v>
      </c>
      <c r="H64" s="641">
        <v>0.66913656499999996</v>
      </c>
      <c r="I64" s="641">
        <v>0.82115072200000006</v>
      </c>
      <c r="J64" s="641">
        <v>0.68170470599999999</v>
      </c>
      <c r="K64" s="1584">
        <v>0.63739973599999999</v>
      </c>
      <c r="L64" s="1584">
        <v>0.59417671000000005</v>
      </c>
      <c r="M64" s="1584">
        <v>0.38046265499999998</v>
      </c>
      <c r="N64" s="1584">
        <v>0.44964928700000001</v>
      </c>
    </row>
    <row r="65" spans="1:14" x14ac:dyDescent="0.25">
      <c r="A65" s="220" t="s">
        <v>164</v>
      </c>
      <c r="B65" s="640">
        <v>3.2215526219999999</v>
      </c>
      <c r="C65" s="640">
        <v>2.922067819</v>
      </c>
      <c r="D65" s="640">
        <v>2.8295123680000001</v>
      </c>
      <c r="E65" s="640">
        <v>2.8167429579999999</v>
      </c>
      <c r="F65" s="640">
        <v>2.8705465389999998</v>
      </c>
      <c r="G65" s="640">
        <v>3.2389673010000002</v>
      </c>
      <c r="H65" s="640">
        <v>3.4432596489999998</v>
      </c>
      <c r="I65" s="640">
        <v>3.7098693680000001</v>
      </c>
      <c r="J65" s="640">
        <v>3.4558431829999998</v>
      </c>
      <c r="K65" s="1585">
        <v>3.8677743800000002</v>
      </c>
      <c r="L65" s="1585">
        <v>3.9306206459999999</v>
      </c>
      <c r="M65" s="1585">
        <v>3.9362999730000001</v>
      </c>
      <c r="N65" s="1585">
        <v>4.141419473</v>
      </c>
    </row>
    <row r="66" spans="1:14" x14ac:dyDescent="0.25">
      <c r="A66" s="219" t="s">
        <v>124</v>
      </c>
      <c r="B66" s="641">
        <v>0.24439407499999999</v>
      </c>
      <c r="C66" s="641">
        <v>0.22784131299999999</v>
      </c>
      <c r="D66" s="641">
        <v>0.25064269500000003</v>
      </c>
      <c r="E66" s="641">
        <v>0.20546408999999999</v>
      </c>
      <c r="F66" s="641">
        <v>0.19223473899999999</v>
      </c>
      <c r="G66" s="641">
        <v>0.17161654000000001</v>
      </c>
      <c r="H66" s="641">
        <v>0.19118220899999999</v>
      </c>
      <c r="I66" s="641">
        <v>0.211884983</v>
      </c>
      <c r="J66" s="641">
        <v>0.211272548</v>
      </c>
      <c r="K66" s="1584">
        <v>0.27192730599999998</v>
      </c>
      <c r="L66" s="1584">
        <v>0.25010302299999998</v>
      </c>
      <c r="M66" s="1584">
        <v>0.25961604599999999</v>
      </c>
      <c r="N66" s="1584">
        <v>0.281640524</v>
      </c>
    </row>
    <row r="67" spans="1:14" x14ac:dyDescent="0.25">
      <c r="A67" s="219" t="s">
        <v>165</v>
      </c>
      <c r="B67" s="641">
        <v>1.952000197</v>
      </c>
      <c r="C67" s="641">
        <v>1.8640912510000001</v>
      </c>
      <c r="D67" s="641">
        <v>1.890332205</v>
      </c>
      <c r="E67" s="641">
        <v>1.8992022580000001</v>
      </c>
      <c r="F67" s="641">
        <v>1.8920207899999999</v>
      </c>
      <c r="G67" s="641">
        <v>1.976766719</v>
      </c>
      <c r="H67" s="641">
        <v>2.2655960359999998</v>
      </c>
      <c r="I67" s="641">
        <v>2.4004309429999999</v>
      </c>
      <c r="J67" s="641">
        <v>2.3178977299999999</v>
      </c>
      <c r="K67" s="1584">
        <v>2.607970098</v>
      </c>
      <c r="L67" s="1584">
        <v>2.7325428839999999</v>
      </c>
      <c r="M67" s="1584">
        <v>3.0798952829999999</v>
      </c>
      <c r="N67" s="1584">
        <v>3.3349254500000001</v>
      </c>
    </row>
    <row r="68" spans="1:14" x14ac:dyDescent="0.25">
      <c r="A68" s="221" t="s">
        <v>166</v>
      </c>
      <c r="B68" s="641">
        <v>1.0251583500000001</v>
      </c>
      <c r="C68" s="641">
        <v>0.83013525399999999</v>
      </c>
      <c r="D68" s="641">
        <v>0.68853746699999996</v>
      </c>
      <c r="E68" s="641">
        <v>0.71207661</v>
      </c>
      <c r="F68" s="641">
        <v>0.78629100900000004</v>
      </c>
      <c r="G68" s="641">
        <v>1.0905840410000001</v>
      </c>
      <c r="H68" s="641">
        <v>0.98648140399999995</v>
      </c>
      <c r="I68" s="641">
        <v>1.0975534419999999</v>
      </c>
      <c r="J68" s="641">
        <v>0.92667290400000002</v>
      </c>
      <c r="K68" s="1586">
        <v>0.98787697500000005</v>
      </c>
      <c r="L68" s="1586">
        <v>0.94797473799999998</v>
      </c>
      <c r="M68" s="1586">
        <v>0.59678864399999998</v>
      </c>
      <c r="N68" s="1586">
        <v>0.52485349999999997</v>
      </c>
    </row>
    <row r="69" spans="1:14" x14ac:dyDescent="0.25">
      <c r="A69" s="206" t="s">
        <v>167</v>
      </c>
      <c r="B69" s="645">
        <v>21.152074727999999</v>
      </c>
      <c r="C69" s="645">
        <v>22.528489156999999</v>
      </c>
      <c r="D69" s="645">
        <v>22.099525281999998</v>
      </c>
      <c r="E69" s="645">
        <v>22.460387967999999</v>
      </c>
      <c r="F69" s="645">
        <v>22.665387891000002</v>
      </c>
      <c r="G69" s="645">
        <v>24.370771519000002</v>
      </c>
      <c r="H69" s="645">
        <v>25.495680798999999</v>
      </c>
      <c r="I69" s="645">
        <v>27.431499585000001</v>
      </c>
      <c r="J69" s="645">
        <v>26.108486048</v>
      </c>
      <c r="K69" s="1583">
        <v>27.690537745</v>
      </c>
      <c r="L69" s="1583">
        <v>29.924579294000001</v>
      </c>
      <c r="M69" s="1583">
        <v>32.285986291999997</v>
      </c>
      <c r="N69" s="1583">
        <v>33.690414242999999</v>
      </c>
    </row>
    <row r="70" spans="1:14" x14ac:dyDescent="0.25">
      <c r="A70" s="220" t="s">
        <v>168</v>
      </c>
      <c r="B70" s="646">
        <v>20.192919281000002</v>
      </c>
      <c r="C70" s="646">
        <v>21.482747549999999</v>
      </c>
      <c r="D70" s="646">
        <v>21.625589515000001</v>
      </c>
      <c r="E70" s="646">
        <v>22.764747514</v>
      </c>
      <c r="F70" s="646">
        <v>23.433040654999999</v>
      </c>
      <c r="G70" s="646">
        <v>24.577607467</v>
      </c>
      <c r="H70" s="646">
        <v>25.559878983000001</v>
      </c>
      <c r="I70" s="646">
        <v>26.696776590999999</v>
      </c>
      <c r="J70" s="646">
        <v>26.501264629000001</v>
      </c>
      <c r="K70" s="1585">
        <v>28.388957832999999</v>
      </c>
      <c r="L70" s="1585">
        <v>30.220585625999998</v>
      </c>
      <c r="M70" s="1585">
        <v>31.786720494000001</v>
      </c>
      <c r="N70" s="1585">
        <v>32.754708127000001</v>
      </c>
    </row>
    <row r="71" spans="1:14" x14ac:dyDescent="0.25">
      <c r="A71" s="222" t="s">
        <v>169</v>
      </c>
      <c r="B71" s="647">
        <v>-0.95915544699999999</v>
      </c>
      <c r="C71" s="647">
        <v>-1.0457416070000001</v>
      </c>
      <c r="D71" s="647">
        <v>-0.47393576700000001</v>
      </c>
      <c r="E71" s="647">
        <v>0.30435954599999998</v>
      </c>
      <c r="F71" s="647">
        <v>0.76765276299999996</v>
      </c>
      <c r="G71" s="647">
        <v>0.20683594699999999</v>
      </c>
      <c r="H71" s="647">
        <v>6.4198184000000005E-2</v>
      </c>
      <c r="I71" s="647">
        <v>-0.73472299299999999</v>
      </c>
      <c r="J71" s="647">
        <v>0.39277857999999999</v>
      </c>
      <c r="K71" s="1588">
        <v>0.69842008700000002</v>
      </c>
      <c r="L71" s="1588">
        <v>0.29600633199999998</v>
      </c>
      <c r="M71" s="1588">
        <v>-0.49926579799999998</v>
      </c>
      <c r="N71" s="1588">
        <v>-0.93570611599999998</v>
      </c>
    </row>
    <row r="72" spans="1:14" x14ac:dyDescent="0.25">
      <c r="A72" s="223" t="s">
        <v>170</v>
      </c>
      <c r="B72" s="641">
        <v>2.2524103169999998</v>
      </c>
      <c r="C72" s="641">
        <v>2.3033011920000002</v>
      </c>
      <c r="D72" s="641">
        <v>2.3897994050000002</v>
      </c>
      <c r="E72" s="641">
        <v>2.533763687</v>
      </c>
      <c r="F72" s="641">
        <v>2.4955796110000001</v>
      </c>
      <c r="G72" s="641">
        <v>2.6794229060000001</v>
      </c>
      <c r="H72" s="641">
        <v>2.6899648229999999</v>
      </c>
      <c r="I72" s="641">
        <v>2.679221718</v>
      </c>
      <c r="J72" s="641">
        <v>2.701339264</v>
      </c>
      <c r="K72" s="1589">
        <v>2.8139113899999999</v>
      </c>
      <c r="L72" s="1589">
        <v>3.013513294</v>
      </c>
      <c r="M72" s="1589">
        <v>3.0610122639999999</v>
      </c>
      <c r="N72" s="1589">
        <v>3.0883203469999998</v>
      </c>
    </row>
    <row r="73" spans="1:14" x14ac:dyDescent="0.25">
      <c r="A73" s="219" t="s">
        <v>171</v>
      </c>
      <c r="B73" s="641">
        <v>3.8538351980000001</v>
      </c>
      <c r="C73" s="641">
        <v>3.4808092930000001</v>
      </c>
      <c r="D73" s="641">
        <v>2.7839655790000002</v>
      </c>
      <c r="E73" s="641">
        <v>2.9585247859999999</v>
      </c>
      <c r="F73" s="641">
        <v>2.8372507690000002</v>
      </c>
      <c r="G73" s="641">
        <v>2.9654153139999999</v>
      </c>
      <c r="H73" s="641">
        <v>3.5369155459999999</v>
      </c>
      <c r="I73" s="641">
        <v>3.9042013760000001</v>
      </c>
      <c r="J73" s="641">
        <v>3.3496135100000002</v>
      </c>
      <c r="K73" s="1584">
        <v>3.1122108530000001</v>
      </c>
      <c r="L73" s="1584">
        <v>3.6495495240000002</v>
      </c>
      <c r="M73" s="1584">
        <v>3.3703923919999998</v>
      </c>
      <c r="N73" s="1584">
        <v>3.558802719</v>
      </c>
    </row>
    <row r="74" spans="1:14" x14ac:dyDescent="0.25">
      <c r="A74" s="219" t="s">
        <v>172</v>
      </c>
      <c r="B74" s="641">
        <v>1.6014248799999999</v>
      </c>
      <c r="C74" s="641">
        <v>1.1775081009999999</v>
      </c>
      <c r="D74" s="641">
        <v>0.39416617300000001</v>
      </c>
      <c r="E74" s="641">
        <v>0.424761098</v>
      </c>
      <c r="F74" s="641">
        <v>0.341671157</v>
      </c>
      <c r="G74" s="641">
        <v>0.285992407</v>
      </c>
      <c r="H74" s="641">
        <v>0.84695072299999996</v>
      </c>
      <c r="I74" s="641">
        <v>1.2249796580000001</v>
      </c>
      <c r="J74" s="641">
        <v>0.64827424600000005</v>
      </c>
      <c r="K74" s="1590">
        <v>0.29829946299999999</v>
      </c>
      <c r="L74" s="1590">
        <v>0.63603622900000001</v>
      </c>
      <c r="M74" s="1590">
        <v>0.30938012799999998</v>
      </c>
      <c r="N74" s="1590">
        <v>0.47048237199999998</v>
      </c>
    </row>
    <row r="75" spans="1:14" x14ac:dyDescent="0.25">
      <c r="A75" s="206" t="s">
        <v>173</v>
      </c>
      <c r="B75" s="645">
        <v>23.404485046000001</v>
      </c>
      <c r="C75" s="645">
        <v>24.831790348999998</v>
      </c>
      <c r="D75" s="645">
        <v>24.489324688</v>
      </c>
      <c r="E75" s="645">
        <v>24.994151656</v>
      </c>
      <c r="F75" s="645">
        <v>25.160967501999998</v>
      </c>
      <c r="G75" s="645">
        <v>27.050194426000001</v>
      </c>
      <c r="H75" s="645">
        <v>28.185645621999999</v>
      </c>
      <c r="I75" s="645">
        <v>30.110721302999998</v>
      </c>
      <c r="J75" s="645">
        <v>28.809825313000001</v>
      </c>
      <c r="K75" s="1583">
        <v>30.504449136000002</v>
      </c>
      <c r="L75" s="1583">
        <v>32.938092589</v>
      </c>
      <c r="M75" s="1583">
        <v>35.346998556000003</v>
      </c>
      <c r="N75" s="1583">
        <v>36.778734589999999</v>
      </c>
    </row>
    <row r="76" spans="1:14" x14ac:dyDescent="0.25">
      <c r="A76" s="220" t="s">
        <v>174</v>
      </c>
      <c r="B76" s="646">
        <v>24.046754479000001</v>
      </c>
      <c r="C76" s="646">
        <v>24.963556843999999</v>
      </c>
      <c r="D76" s="646">
        <v>24.409555094000002</v>
      </c>
      <c r="E76" s="646">
        <v>25.723272301000002</v>
      </c>
      <c r="F76" s="646">
        <v>26.270291424</v>
      </c>
      <c r="G76" s="646">
        <v>27.543022782000001</v>
      </c>
      <c r="H76" s="646">
        <v>29.09679453</v>
      </c>
      <c r="I76" s="646">
        <v>30.600977967999999</v>
      </c>
      <c r="J76" s="646">
        <v>29.850878139999999</v>
      </c>
      <c r="K76" s="1585">
        <v>31.501168687</v>
      </c>
      <c r="L76" s="1585">
        <v>33.870135150999999</v>
      </c>
      <c r="M76" s="1585">
        <v>35.157112886</v>
      </c>
      <c r="N76" s="1585">
        <v>36.313510846</v>
      </c>
    </row>
    <row r="77" spans="1:14" x14ac:dyDescent="0.25">
      <c r="A77" s="224" t="s">
        <v>175</v>
      </c>
      <c r="B77" s="643">
        <v>0.64226943199999997</v>
      </c>
      <c r="C77" s="643">
        <v>0.13176649400000001</v>
      </c>
      <c r="D77" s="643">
        <v>-7.9769593E-2</v>
      </c>
      <c r="E77" s="643">
        <v>0.72912064399999998</v>
      </c>
      <c r="F77" s="643">
        <v>1.1093239210000001</v>
      </c>
      <c r="G77" s="643">
        <v>0.492828355</v>
      </c>
      <c r="H77" s="643">
        <v>0.91114890699999995</v>
      </c>
      <c r="I77" s="643">
        <v>0.49025666499999998</v>
      </c>
      <c r="J77" s="643">
        <v>1.041052826</v>
      </c>
      <c r="K77" s="1591">
        <v>0.99671955000000001</v>
      </c>
      <c r="L77" s="1591">
        <v>0.93204256200000002</v>
      </c>
      <c r="M77" s="1591">
        <v>-0.18988566900000001</v>
      </c>
      <c r="N77" s="1591">
        <v>-0.46522374399999999</v>
      </c>
    </row>
    <row r="78" spans="1:14" x14ac:dyDescent="0.25">
      <c r="A78" s="225" t="s">
        <v>588</v>
      </c>
      <c r="B78" s="640">
        <v>24.975477042000001</v>
      </c>
      <c r="C78" s="640">
        <v>26.582134296</v>
      </c>
      <c r="D78" s="640">
        <v>27.313211097</v>
      </c>
      <c r="E78" s="640">
        <v>28.597385653</v>
      </c>
      <c r="F78" s="640">
        <v>28.927110642999999</v>
      </c>
      <c r="G78" s="640">
        <v>29.199521458</v>
      </c>
      <c r="H78" s="640">
        <v>30.168696467</v>
      </c>
      <c r="I78" s="640">
        <v>31.321143421999999</v>
      </c>
      <c r="J78" s="640">
        <v>32.444800592</v>
      </c>
      <c r="K78" s="1592">
        <v>32.339406206</v>
      </c>
      <c r="L78" s="1592">
        <v>33.331933562000003</v>
      </c>
      <c r="M78" s="1592">
        <v>33.596140601000002</v>
      </c>
      <c r="N78" s="1592">
        <v>34.141942424</v>
      </c>
    </row>
    <row r="79" spans="1:14" x14ac:dyDescent="0.25">
      <c r="A79" s="218" t="s">
        <v>176</v>
      </c>
      <c r="B79" s="675"/>
      <c r="C79" s="648"/>
      <c r="D79" s="648"/>
      <c r="E79" s="648"/>
      <c r="F79" s="648"/>
      <c r="G79" s="648"/>
      <c r="H79" s="648"/>
      <c r="I79" s="648"/>
      <c r="J79" s="648"/>
      <c r="K79" s="675"/>
      <c r="L79" s="675"/>
      <c r="M79" s="675"/>
      <c r="N79" s="675"/>
    </row>
    <row r="80" spans="1:14" x14ac:dyDescent="0.25">
      <c r="A80" s="219" t="s">
        <v>177</v>
      </c>
      <c r="B80" s="150">
        <v>0.20245840392472653</v>
      </c>
      <c r="C80" s="150">
        <v>0.19699352923428737</v>
      </c>
      <c r="D80" s="150">
        <v>0.19374104253350669</v>
      </c>
      <c r="E80" s="150">
        <v>0.20775359883068997</v>
      </c>
      <c r="F80" s="150">
        <v>0.21072537143434947</v>
      </c>
      <c r="G80" s="150">
        <v>0.21712060004564399</v>
      </c>
      <c r="H80" s="150">
        <v>0.22378592602600272</v>
      </c>
      <c r="I80" s="150">
        <v>0.2172451604633705</v>
      </c>
      <c r="J80" s="150">
        <v>0.21957232659322279</v>
      </c>
      <c r="K80" s="150">
        <v>0.23446015194389322</v>
      </c>
      <c r="L80" s="150">
        <v>0.22346034483002192</v>
      </c>
      <c r="M80" s="150">
        <v>0.20201102434908544</v>
      </c>
      <c r="N80" s="150">
        <v>0.19585612034206265</v>
      </c>
    </row>
    <row r="81" spans="1:14" x14ac:dyDescent="0.25">
      <c r="A81" s="219" t="s">
        <v>178</v>
      </c>
      <c r="B81" s="150">
        <v>6.9740140134329068E-2</v>
      </c>
      <c r="C81" s="150">
        <v>7.2897794298614302E-2</v>
      </c>
      <c r="D81" s="150">
        <v>6.6597522834693862E-2</v>
      </c>
      <c r="E81" s="150">
        <v>8.073519556699664E-2</v>
      </c>
      <c r="F81" s="150">
        <v>8.9359762912204488E-2</v>
      </c>
      <c r="G81" s="150">
        <v>9.1553887023824138E-2</v>
      </c>
      <c r="H81" s="150">
        <v>0.10215952451777907</v>
      </c>
      <c r="I81" s="150">
        <v>0.10069091103238108</v>
      </c>
      <c r="J81" s="150">
        <v>0.10235428089824633</v>
      </c>
      <c r="K81" s="150">
        <v>0.11970584591668998</v>
      </c>
      <c r="L81" s="150">
        <v>0.10883435364697849</v>
      </c>
      <c r="M81" s="150">
        <v>9.2102010167704931E-2</v>
      </c>
      <c r="N81" s="150">
        <v>8.7923041263147775E-2</v>
      </c>
    </row>
    <row r="82" spans="1:14" x14ac:dyDescent="0.25">
      <c r="A82" s="219" t="s">
        <v>179</v>
      </c>
      <c r="B82" s="150">
        <v>1.4716243862557177</v>
      </c>
      <c r="C82" s="150">
        <v>1.4321746122818315</v>
      </c>
      <c r="D82" s="150">
        <v>1.4531335918335173</v>
      </c>
      <c r="E82" s="150">
        <v>1.4335963064735928</v>
      </c>
      <c r="F82" s="150">
        <v>1.4067899779676118</v>
      </c>
      <c r="G82" s="150">
        <v>1.3683871713871048</v>
      </c>
      <c r="H82" s="150">
        <v>1.3640735960936656</v>
      </c>
      <c r="I82" s="150">
        <v>1.3625644859271708</v>
      </c>
      <c r="J82" s="150">
        <v>1.4078631918028697</v>
      </c>
      <c r="K82" s="150">
        <v>1.3188354578931356</v>
      </c>
      <c r="L82" s="150">
        <v>1.2678576630800822</v>
      </c>
      <c r="M82" s="150">
        <v>1.206306403009878</v>
      </c>
      <c r="N82" s="150">
        <v>1.193219795069838</v>
      </c>
    </row>
    <row r="83" spans="1:14" x14ac:dyDescent="0.25">
      <c r="A83" s="547" t="s">
        <v>180</v>
      </c>
      <c r="B83" s="152">
        <v>7.2687740184046081</v>
      </c>
      <c r="C83" s="152">
        <v>7.2701606892809396</v>
      </c>
      <c r="D83" s="152">
        <v>7.5003911036671749</v>
      </c>
      <c r="E83" s="152">
        <v>6.9004643700151274</v>
      </c>
      <c r="F83" s="152">
        <v>6.675940198334831</v>
      </c>
      <c r="G83" s="152">
        <v>6.3024290237749749</v>
      </c>
      <c r="H83" s="152">
        <v>6.0954396030033076</v>
      </c>
      <c r="I83" s="152">
        <v>6.272013070490984</v>
      </c>
      <c r="J83" s="152">
        <v>6.4118425743653074</v>
      </c>
      <c r="K83" s="152">
        <v>5.6249876448460867</v>
      </c>
      <c r="L83" s="152">
        <v>5.673747903881984</v>
      </c>
      <c r="M83" s="152">
        <v>5.9714879764448812</v>
      </c>
      <c r="N83" s="152">
        <v>6.0923283530066863</v>
      </c>
    </row>
    <row r="84" spans="1:14" x14ac:dyDescent="0.25">
      <c r="A84" s="1727" t="s">
        <v>535</v>
      </c>
      <c r="B84" s="1727"/>
      <c r="C84" s="1727"/>
      <c r="D84" s="1727"/>
      <c r="E84" s="1727"/>
      <c r="F84" s="1727"/>
    </row>
    <row r="85" spans="1:14" x14ac:dyDescent="0.25">
      <c r="A85" s="565" t="s">
        <v>197</v>
      </c>
    </row>
    <row r="86" spans="1:14" x14ac:dyDescent="0.25">
      <c r="A86" s="227" t="s">
        <v>536</v>
      </c>
    </row>
  </sheetData>
  <mergeCells count="2">
    <mergeCell ref="A40:F40"/>
    <mergeCell ref="A84:F84"/>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K47"/>
  <sheetViews>
    <sheetView workbookViewId="0">
      <pane xSplit="1" ySplit="5" topLeftCell="B6" activePane="bottomRight" state="frozen"/>
      <selection activeCell="A32" sqref="A32"/>
      <selection pane="topRight" activeCell="A32" sqref="A32"/>
      <selection pane="bottomLeft" activeCell="A32" sqref="A32"/>
      <selection pane="bottomRight" activeCell="I23" sqref="I23"/>
    </sheetView>
  </sheetViews>
  <sheetFormatPr baseColWidth="10" defaultColWidth="11.42578125" defaultRowHeight="12.75" x14ac:dyDescent="0.2"/>
  <cols>
    <col min="1" max="1" width="52.42578125" style="211" customWidth="1"/>
    <col min="2" max="8" width="9.7109375" style="66" customWidth="1"/>
    <col min="9" max="16384" width="11.42578125" style="66"/>
  </cols>
  <sheetData>
    <row r="1" spans="1:10" ht="18" x14ac:dyDescent="0.2">
      <c r="A1" s="1708" t="s">
        <v>231</v>
      </c>
      <c r="B1" s="1708"/>
      <c r="C1" s="1708"/>
      <c r="D1" s="1708"/>
      <c r="E1" s="1708"/>
      <c r="F1" s="1708"/>
      <c r="G1" s="1708"/>
      <c r="H1" s="1708"/>
    </row>
    <row r="2" spans="1:10" x14ac:dyDescent="0.2">
      <c r="B2" s="67"/>
      <c r="C2" s="67"/>
      <c r="D2" s="67"/>
      <c r="E2" s="67"/>
      <c r="F2" s="67"/>
      <c r="G2" s="67"/>
      <c r="H2" s="67"/>
    </row>
    <row r="3" spans="1:10" ht="18.75" x14ac:dyDescent="0.2">
      <c r="A3" s="212" t="s">
        <v>232</v>
      </c>
      <c r="B3" s="67"/>
      <c r="C3" s="67"/>
      <c r="D3" s="67"/>
      <c r="E3" s="67"/>
      <c r="F3" s="67"/>
      <c r="G3" s="67"/>
      <c r="H3" s="67"/>
    </row>
    <row r="4" spans="1:10" x14ac:dyDescent="0.2">
      <c r="A4" s="213" t="s">
        <v>142</v>
      </c>
      <c r="B4" s="67"/>
      <c r="C4" s="67"/>
      <c r="D4" s="67"/>
      <c r="E4" s="67"/>
      <c r="F4" s="67"/>
      <c r="G4" s="1709" t="s">
        <v>143</v>
      </c>
      <c r="H4" s="1709"/>
    </row>
    <row r="5" spans="1:10" ht="25.5" x14ac:dyDescent="0.2">
      <c r="A5" s="214" t="s">
        <v>233</v>
      </c>
      <c r="B5" s="74">
        <v>2021</v>
      </c>
      <c r="C5" s="73" t="s">
        <v>1994</v>
      </c>
      <c r="D5" s="74">
        <v>2022</v>
      </c>
      <c r="E5" s="73" t="s">
        <v>2007</v>
      </c>
      <c r="F5" s="74">
        <v>2023</v>
      </c>
      <c r="G5" s="1582" t="s">
        <v>2021</v>
      </c>
      <c r="H5" s="74">
        <v>2024</v>
      </c>
    </row>
    <row r="6" spans="1:10" s="79" customFormat="1" x14ac:dyDescent="0.2">
      <c r="A6" s="215" t="s">
        <v>147</v>
      </c>
      <c r="B6" s="76">
        <v>201.09253985300001</v>
      </c>
      <c r="C6" s="77">
        <v>4.9813836404831058E-2</v>
      </c>
      <c r="D6" s="76">
        <v>210.67914196300001</v>
      </c>
      <c r="E6" s="77">
        <v>6.3694208871216462E-2</v>
      </c>
      <c r="F6" s="76">
        <v>224.09818323600001</v>
      </c>
      <c r="G6" s="77">
        <v>4.0881438129964476E-2</v>
      </c>
      <c r="H6" s="76">
        <v>233.259639249</v>
      </c>
      <c r="J6" s="77"/>
    </row>
    <row r="7" spans="1:10" s="79" customFormat="1" x14ac:dyDescent="0.2">
      <c r="A7" s="198" t="s">
        <v>35</v>
      </c>
      <c r="B7" s="81">
        <v>47.394106229000002</v>
      </c>
      <c r="C7" s="82">
        <v>9.3546106038294718E-2</v>
      </c>
      <c r="D7" s="81">
        <v>51.318885350999999</v>
      </c>
      <c r="E7" s="82">
        <v>9.2345337112970993E-2</v>
      </c>
      <c r="F7" s="81">
        <v>56.057945119000003</v>
      </c>
      <c r="G7" s="82">
        <v>5.7752901718523653E-2</v>
      </c>
      <c r="H7" s="81">
        <v>59.295454114000002</v>
      </c>
    </row>
    <row r="8" spans="1:10" s="79" customFormat="1" x14ac:dyDescent="0.2">
      <c r="A8" s="198" t="s">
        <v>37</v>
      </c>
      <c r="B8" s="81">
        <v>71.341962201000001</v>
      </c>
      <c r="C8" s="82">
        <v>5.2884193591565154E-2</v>
      </c>
      <c r="D8" s="81">
        <v>75.099768261999998</v>
      </c>
      <c r="E8" s="82">
        <v>4.8430880070243543E-2</v>
      </c>
      <c r="F8" s="81">
        <v>78.736916132000005</v>
      </c>
      <c r="G8" s="82">
        <v>4.7659050675911807E-2</v>
      </c>
      <c r="H8" s="81">
        <v>82.489442808000007</v>
      </c>
    </row>
    <row r="9" spans="1:10" s="79" customFormat="1" x14ac:dyDescent="0.2">
      <c r="A9" s="198" t="s">
        <v>148</v>
      </c>
      <c r="B9" s="81">
        <v>4.1092265379999997</v>
      </c>
      <c r="C9" s="82">
        <v>-3.3074025299067555E-2</v>
      </c>
      <c r="D9" s="81">
        <v>3.955000552</v>
      </c>
      <c r="E9" s="82">
        <v>0.27659648604772169</v>
      </c>
      <c r="F9" s="81">
        <v>5.048939807</v>
      </c>
      <c r="G9" s="82">
        <v>0.13292675406221188</v>
      </c>
      <c r="H9" s="81">
        <v>5.7200789869999999</v>
      </c>
    </row>
    <row r="10" spans="1:10" x14ac:dyDescent="0.2">
      <c r="A10" s="198" t="s">
        <v>39</v>
      </c>
      <c r="B10" s="81">
        <v>70.710062312000005</v>
      </c>
      <c r="C10" s="82">
        <v>2.6088342786645402E-2</v>
      </c>
      <c r="D10" s="81">
        <v>72.646176181000001</v>
      </c>
      <c r="E10" s="82">
        <v>4.6292934821799525E-2</v>
      </c>
      <c r="F10" s="81">
        <v>76.009180880000002</v>
      </c>
      <c r="G10" s="82">
        <v>2.497757861642147E-2</v>
      </c>
      <c r="H10" s="81">
        <v>77.907706171000001</v>
      </c>
      <c r="J10" s="79"/>
    </row>
    <row r="11" spans="1:10" s="79" customFormat="1" x14ac:dyDescent="0.2">
      <c r="A11" s="198" t="s">
        <v>149</v>
      </c>
      <c r="B11" s="81">
        <v>7.537182574</v>
      </c>
      <c r="C11" s="82">
        <v>1.6146493015421148E-2</v>
      </c>
      <c r="D11" s="81">
        <v>7.6593116170000002</v>
      </c>
      <c r="E11" s="82">
        <v>7.6493777808909869E-2</v>
      </c>
      <c r="F11" s="81">
        <v>8.2452012979999996</v>
      </c>
      <c r="G11" s="82">
        <v>-4.8300109919281242E-2</v>
      </c>
      <c r="H11" s="81">
        <v>7.8469571690000004</v>
      </c>
    </row>
    <row r="12" spans="1:10" x14ac:dyDescent="0.2">
      <c r="A12" s="216" t="s">
        <v>150</v>
      </c>
      <c r="B12" s="84">
        <v>246.56699533299999</v>
      </c>
      <c r="C12" s="85">
        <v>4.9878046403106113E-2</v>
      </c>
      <c r="D12" s="84">
        <v>258.22132236300001</v>
      </c>
      <c r="E12" s="85">
        <v>3.7916936852473215E-2</v>
      </c>
      <c r="F12" s="84">
        <v>268.01228393700001</v>
      </c>
      <c r="G12" s="85">
        <v>2.513972873565673E-2</v>
      </c>
      <c r="H12" s="84">
        <v>274.75004005300002</v>
      </c>
      <c r="J12" s="79"/>
    </row>
    <row r="13" spans="1:10" x14ac:dyDescent="0.2">
      <c r="A13" s="198" t="s">
        <v>60</v>
      </c>
      <c r="B13" s="81">
        <v>156.91811227700001</v>
      </c>
      <c r="C13" s="82">
        <v>5.329882240119721E-2</v>
      </c>
      <c r="D13" s="81">
        <v>164.88400017699999</v>
      </c>
      <c r="E13" s="82">
        <v>3.4067388321305181E-2</v>
      </c>
      <c r="F13" s="81">
        <v>170.501167439</v>
      </c>
      <c r="G13" s="82">
        <v>1.8532262391285137E-2</v>
      </c>
      <c r="H13" s="81">
        <v>173.66093981200001</v>
      </c>
      <c r="J13" s="79"/>
    </row>
    <row r="14" spans="1:10" x14ac:dyDescent="0.2">
      <c r="A14" s="198" t="s">
        <v>153</v>
      </c>
      <c r="B14" s="81">
        <v>36.992474758</v>
      </c>
      <c r="C14" s="82">
        <v>5.6861850790395074E-3</v>
      </c>
      <c r="D14" s="81">
        <v>37.207667213999997</v>
      </c>
      <c r="E14" s="82">
        <v>1.8812907081060315E-2</v>
      </c>
      <c r="F14" s="81">
        <v>37.907651600000001</v>
      </c>
      <c r="G14" s="82">
        <v>7.2703700273535343E-3</v>
      </c>
      <c r="H14" s="81">
        <v>38.183254253999998</v>
      </c>
    </row>
    <row r="15" spans="1:10" x14ac:dyDescent="0.2">
      <c r="A15" s="198" t="s">
        <v>157</v>
      </c>
      <c r="B15" s="81">
        <v>19.540093452000001</v>
      </c>
      <c r="C15" s="82">
        <v>5.7743897418609968E-2</v>
      </c>
      <c r="D15" s="81">
        <v>20.582842585000002</v>
      </c>
      <c r="E15" s="82">
        <v>6.118922966052498E-2</v>
      </c>
      <c r="F15" s="81">
        <v>21.842290866999999</v>
      </c>
      <c r="G15" s="82">
        <v>3.706381505170353E-2</v>
      </c>
      <c r="H15" s="81">
        <v>22.651849496000001</v>
      </c>
    </row>
    <row r="16" spans="1:10" x14ac:dyDescent="0.2">
      <c r="A16" s="198" t="s">
        <v>94</v>
      </c>
      <c r="B16" s="81">
        <v>23.436835259999999</v>
      </c>
      <c r="C16" s="82">
        <v>9.5040123892303097E-2</v>
      </c>
      <c r="D16" s="81">
        <v>25.471166371999999</v>
      </c>
      <c r="E16" s="82">
        <v>4.2143382690947861E-2</v>
      </c>
      <c r="F16" s="81">
        <v>26.544607484</v>
      </c>
      <c r="G16" s="82">
        <v>7.0798173871388759E-2</v>
      </c>
      <c r="H16" s="81">
        <v>28.42391722</v>
      </c>
    </row>
    <row r="17" spans="1:8" x14ac:dyDescent="0.2">
      <c r="A17" s="217" t="s">
        <v>158</v>
      </c>
      <c r="B17" s="92">
        <v>9.6794795869999994</v>
      </c>
      <c r="C17" s="93">
        <v>3.9277483260825807E-2</v>
      </c>
      <c r="D17" s="92">
        <v>10.075646015</v>
      </c>
      <c r="E17" s="93">
        <v>0.11323547207806506</v>
      </c>
      <c r="F17" s="92">
        <v>11.216566547999999</v>
      </c>
      <c r="G17" s="93">
        <v>5.4697016183565816E-2</v>
      </c>
      <c r="H17" s="92">
        <v>11.830079270000001</v>
      </c>
    </row>
    <row r="18" spans="1:8" s="79" customFormat="1" x14ac:dyDescent="0.2">
      <c r="A18" s="218" t="s">
        <v>159</v>
      </c>
      <c r="B18" s="76">
        <v>45.474455480000003</v>
      </c>
      <c r="C18" s="77">
        <v>5.0162748727062834E-2</v>
      </c>
      <c r="D18" s="76">
        <v>47.542180399999999</v>
      </c>
      <c r="E18" s="77">
        <v>-7.6312858780873238E-2</v>
      </c>
      <c r="F18" s="76">
        <v>43.914100701000002</v>
      </c>
      <c r="G18" s="77">
        <v>-5.51918372074236E-2</v>
      </c>
      <c r="H18" s="76">
        <v>41.490400803999997</v>
      </c>
    </row>
    <row r="19" spans="1:8" x14ac:dyDescent="0.2">
      <c r="A19" s="206" t="s">
        <v>161</v>
      </c>
      <c r="B19" s="76">
        <v>67.494254685000001</v>
      </c>
      <c r="C19" s="77">
        <v>7.4937273865955056E-2</v>
      </c>
      <c r="D19" s="76">
        <v>72.231763305000001</v>
      </c>
      <c r="E19" s="77">
        <v>6.9444291382165124E-2</v>
      </c>
      <c r="F19" s="76">
        <v>77.247846922999997</v>
      </c>
      <c r="G19" s="77">
        <v>6.8040863795713946E-2</v>
      </c>
      <c r="H19" s="76">
        <v>82.503857154000002</v>
      </c>
    </row>
    <row r="20" spans="1:8" s="79" customFormat="1" x14ac:dyDescent="0.2">
      <c r="A20" s="219" t="s">
        <v>109</v>
      </c>
      <c r="B20" s="81">
        <v>52.032478251999997</v>
      </c>
      <c r="C20" s="82">
        <v>8.7078343669500402E-2</v>
      </c>
      <c r="D20" s="81">
        <v>56.239380697000001</v>
      </c>
      <c r="E20" s="82">
        <v>8.143563240276408E-2</v>
      </c>
      <c r="F20" s="81">
        <v>60.819270230000001</v>
      </c>
      <c r="G20" s="82">
        <v>6.1159172708475262E-2</v>
      </c>
      <c r="H20" s="81">
        <v>64.538926481999994</v>
      </c>
    </row>
    <row r="21" spans="1:8" x14ac:dyDescent="0.2">
      <c r="A21" s="219" t="s">
        <v>162</v>
      </c>
      <c r="B21" s="81">
        <v>11.654022809000001</v>
      </c>
      <c r="C21" s="82">
        <v>2.9724008668704949E-2</v>
      </c>
      <c r="D21" s="81">
        <v>11.998222592999999</v>
      </c>
      <c r="E21" s="82">
        <v>6.5491358316559278E-2</v>
      </c>
      <c r="F21" s="81">
        <v>12.784002488</v>
      </c>
      <c r="G21" s="82">
        <v>6.7427327459387509E-2</v>
      </c>
      <c r="H21" s="81">
        <v>13.64599361</v>
      </c>
    </row>
    <row r="22" spans="1:8" x14ac:dyDescent="0.2">
      <c r="A22" s="219" t="s">
        <v>163</v>
      </c>
      <c r="B22" s="81">
        <v>3.8077536240000001</v>
      </c>
      <c r="C22" s="82">
        <v>4.8365464321954654E-2</v>
      </c>
      <c r="D22" s="81">
        <v>3.9941600149999998</v>
      </c>
      <c r="E22" s="82">
        <v>-8.7524237558619711E-2</v>
      </c>
      <c r="F22" s="81">
        <v>3.6445742050000001</v>
      </c>
      <c r="G22" s="82">
        <v>0.18503200046656754</v>
      </c>
      <c r="H22" s="81">
        <v>4.3189370609999997</v>
      </c>
    </row>
    <row r="23" spans="1:8" s="79" customFormat="1" x14ac:dyDescent="0.2">
      <c r="A23" s="220" t="s">
        <v>164</v>
      </c>
      <c r="B23" s="84">
        <v>25.346071289000001</v>
      </c>
      <c r="C23" s="85">
        <v>4.1078532665550727E-2</v>
      </c>
      <c r="D23" s="84">
        <v>26.388193573999999</v>
      </c>
      <c r="E23" s="85">
        <v>6.90618303556636E-2</v>
      </c>
      <c r="F23" s="84">
        <v>28.210610522</v>
      </c>
      <c r="G23" s="85">
        <v>5.2754538716537125E-2</v>
      </c>
      <c r="H23" s="84">
        <v>29.698848266999999</v>
      </c>
    </row>
    <row r="24" spans="1:8" x14ac:dyDescent="0.2">
      <c r="A24" s="219" t="s">
        <v>124</v>
      </c>
      <c r="B24" s="81">
        <v>6.2282118119999996</v>
      </c>
      <c r="C24" s="82">
        <v>-4.5409064203709382E-2</v>
      </c>
      <c r="D24" s="81">
        <v>5.9471915959999997</v>
      </c>
      <c r="E24" s="82">
        <v>4.6178007983585401E-2</v>
      </c>
      <c r="F24" s="81">
        <v>6.2218210569999997</v>
      </c>
      <c r="G24" s="82">
        <v>9.3197182093113895E-2</v>
      </c>
      <c r="H24" s="81">
        <v>6.8016772469999998</v>
      </c>
    </row>
    <row r="25" spans="1:8" x14ac:dyDescent="0.2">
      <c r="A25" s="219" t="s">
        <v>165</v>
      </c>
      <c r="B25" s="81">
        <v>13.424788518</v>
      </c>
      <c r="C25" s="82">
        <v>7.7814919077773492E-2</v>
      </c>
      <c r="D25" s="81">
        <v>14.456211359999999</v>
      </c>
      <c r="E25" s="82">
        <v>0.12833711287132155</v>
      </c>
      <c r="F25" s="81">
        <v>16.311479789</v>
      </c>
      <c r="G25" s="82">
        <v>6.0140324770628251E-2</v>
      </c>
      <c r="H25" s="81">
        <v>17.292457481</v>
      </c>
    </row>
    <row r="26" spans="1:8" x14ac:dyDescent="0.2">
      <c r="A26" s="221" t="s">
        <v>166</v>
      </c>
      <c r="B26" s="92">
        <v>5.6930709589999999</v>
      </c>
      <c r="C26" s="82">
        <v>4.9174119752658507E-2</v>
      </c>
      <c r="D26" s="92">
        <v>5.9847906179999999</v>
      </c>
      <c r="E26" s="82">
        <v>-5.137705905286194E-2</v>
      </c>
      <c r="F26" s="92">
        <v>5.6773096770000002</v>
      </c>
      <c r="G26" s="82">
        <v>-1.278706696132903E-2</v>
      </c>
      <c r="H26" s="92">
        <v>5.6047135380000004</v>
      </c>
    </row>
    <row r="27" spans="1:8" s="79" customFormat="1" x14ac:dyDescent="0.2">
      <c r="A27" s="206" t="s">
        <v>167</v>
      </c>
      <c r="B27" s="76">
        <v>268.58679453899998</v>
      </c>
      <c r="C27" s="77">
        <v>5.6118180147649355E-2</v>
      </c>
      <c r="D27" s="76">
        <v>282.91090526900001</v>
      </c>
      <c r="E27" s="77">
        <v>6.5162298612954972E-2</v>
      </c>
      <c r="F27" s="76">
        <v>301.34603015900001</v>
      </c>
      <c r="G27" s="77">
        <v>4.7843557907143675E-2</v>
      </c>
      <c r="H27" s="76">
        <v>315.76349640299998</v>
      </c>
    </row>
    <row r="28" spans="1:8" x14ac:dyDescent="0.2">
      <c r="A28" s="220" t="s">
        <v>168</v>
      </c>
      <c r="B28" s="84">
        <v>271.91306662300002</v>
      </c>
      <c r="C28" s="85">
        <v>4.9056108716590607E-2</v>
      </c>
      <c r="D28" s="84">
        <v>284.60951593700003</v>
      </c>
      <c r="E28" s="85">
        <v>4.0804603752499613E-2</v>
      </c>
      <c r="F28" s="84">
        <v>296.22289445899997</v>
      </c>
      <c r="G28" s="85">
        <v>2.7769608679381053E-2</v>
      </c>
      <c r="H28" s="84">
        <v>304.44888831999998</v>
      </c>
    </row>
    <row r="29" spans="1:8" s="79" customFormat="1" x14ac:dyDescent="0.2">
      <c r="A29" s="222" t="s">
        <v>169</v>
      </c>
      <c r="B29" s="100">
        <v>3.3262720840000002</v>
      </c>
      <c r="C29" s="101"/>
      <c r="D29" s="100">
        <v>1.6986106679999999</v>
      </c>
      <c r="E29" s="101"/>
      <c r="F29" s="100">
        <v>-5.1231356989999997</v>
      </c>
      <c r="G29" s="101"/>
      <c r="H29" s="100">
        <v>-11.314608084</v>
      </c>
    </row>
    <row r="30" spans="1:8" s="79" customFormat="1" x14ac:dyDescent="0.2">
      <c r="A30" s="223" t="s">
        <v>170</v>
      </c>
      <c r="B30" s="103">
        <v>18.259690491000001</v>
      </c>
      <c r="C30" s="104">
        <v>1.9982910977205393E-2</v>
      </c>
      <c r="D30" s="103">
        <v>18.575371637</v>
      </c>
      <c r="E30" s="104">
        <v>1.5956652969979057E-2</v>
      </c>
      <c r="F30" s="103">
        <v>18.871772396000001</v>
      </c>
      <c r="G30" s="104">
        <v>1.6693067582076893E-2</v>
      </c>
      <c r="H30" s="103">
        <v>19.186800168000001</v>
      </c>
    </row>
    <row r="31" spans="1:8" x14ac:dyDescent="0.2">
      <c r="A31" s="219" t="s">
        <v>171</v>
      </c>
      <c r="B31" s="81">
        <v>20.975338223000001</v>
      </c>
      <c r="C31" s="82">
        <v>4.1273006079173946E-2</v>
      </c>
      <c r="D31" s="81">
        <v>21.863817000000001</v>
      </c>
      <c r="E31" s="82">
        <v>-3.0398609218143413E-2</v>
      </c>
      <c r="F31" s="81">
        <v>21.199187371000001</v>
      </c>
      <c r="G31" s="82">
        <v>0.27794373293102592</v>
      </c>
      <c r="H31" s="81">
        <v>27.091368643999999</v>
      </c>
    </row>
    <row r="32" spans="1:8" x14ac:dyDescent="0.2">
      <c r="A32" s="219" t="s">
        <v>172</v>
      </c>
      <c r="B32" s="105">
        <v>2.7156477319999999</v>
      </c>
      <c r="C32" s="82"/>
      <c r="D32" s="105">
        <v>3.2884453630000001</v>
      </c>
      <c r="E32" s="82"/>
      <c r="F32" s="105">
        <v>2.3274149749999999</v>
      </c>
      <c r="G32" s="82"/>
      <c r="H32" s="105">
        <v>7.9045684759999997</v>
      </c>
    </row>
    <row r="33" spans="1:11" x14ac:dyDescent="0.2">
      <c r="A33" s="206" t="s">
        <v>173</v>
      </c>
      <c r="B33" s="76">
        <v>286.84648502900001</v>
      </c>
      <c r="C33" s="77">
        <v>5.3818322507948935E-2</v>
      </c>
      <c r="D33" s="76">
        <v>301.486276906</v>
      </c>
      <c r="E33" s="77">
        <v>6.2130607871217602E-2</v>
      </c>
      <c r="F33" s="76">
        <v>320.21780255499999</v>
      </c>
      <c r="G33" s="77">
        <v>4.6007729421819299E-2</v>
      </c>
      <c r="H33" s="76">
        <v>334.95029657100002</v>
      </c>
    </row>
    <row r="34" spans="1:11" x14ac:dyDescent="0.2">
      <c r="A34" s="220" t="s">
        <v>174</v>
      </c>
      <c r="B34" s="84">
        <v>292.88840484600001</v>
      </c>
      <c r="C34" s="85">
        <v>4.8497936373219419E-2</v>
      </c>
      <c r="D34" s="84">
        <v>306.47333293700001</v>
      </c>
      <c r="E34" s="85">
        <v>3.5724964348694765E-2</v>
      </c>
      <c r="F34" s="84">
        <v>317.42208183000002</v>
      </c>
      <c r="G34" s="85">
        <v>4.4477608651565692E-2</v>
      </c>
      <c r="H34" s="84">
        <v>331.54025696299999</v>
      </c>
    </row>
    <row r="35" spans="1:11" ht="15" customHeight="1" x14ac:dyDescent="0.2">
      <c r="A35" s="224" t="s">
        <v>175</v>
      </c>
      <c r="B35" s="107">
        <v>6.0419198160000001</v>
      </c>
      <c r="C35" s="108"/>
      <c r="D35" s="107">
        <v>4.9870560309999998</v>
      </c>
      <c r="E35" s="108"/>
      <c r="F35" s="107">
        <v>-2.7957207240000002</v>
      </c>
      <c r="G35" s="108"/>
      <c r="H35" s="107">
        <v>-3.4100396079999999</v>
      </c>
    </row>
    <row r="36" spans="1:11" ht="20.25" customHeight="1" x14ac:dyDescent="0.2">
      <c r="A36" s="225" t="s">
        <v>195</v>
      </c>
      <c r="B36" s="110">
        <v>203.95303415199999</v>
      </c>
      <c r="C36" s="111">
        <v>1.4474602375441181E-2</v>
      </c>
      <c r="D36" s="110">
        <v>206.161594272</v>
      </c>
      <c r="E36" s="111">
        <v>1.1354757355589218E-2</v>
      </c>
      <c r="F36" s="110">
        <v>208.502509151</v>
      </c>
      <c r="G36" s="111">
        <v>3.8474058665598276E-2</v>
      </c>
      <c r="H36" s="110">
        <v>216.52444692</v>
      </c>
    </row>
    <row r="37" spans="1:11" ht="15" customHeight="1" x14ac:dyDescent="0.2">
      <c r="A37" s="218" t="s">
        <v>176</v>
      </c>
      <c r="B37" s="147"/>
      <c r="C37" s="146"/>
      <c r="D37" s="147"/>
      <c r="E37" s="146"/>
      <c r="F37" s="147"/>
      <c r="G37" s="146"/>
      <c r="H37" s="147"/>
    </row>
    <row r="38" spans="1:11" ht="15" customHeight="1" x14ac:dyDescent="0.2">
      <c r="A38" s="219" t="s">
        <v>177</v>
      </c>
      <c r="B38" s="150">
        <v>0.18443042394455378</v>
      </c>
      <c r="C38" s="149">
        <v>4.9904362265734692E-3</v>
      </c>
      <c r="D38" s="150">
        <v>0.18411407688930734</v>
      </c>
      <c r="E38" s="149">
        <v>-2.0263002394070333</v>
      </c>
      <c r="F38" s="150">
        <v>0.163851074495237</v>
      </c>
      <c r="G38" s="149">
        <v>-1.2839628615205849</v>
      </c>
      <c r="H38" s="150">
        <v>0.15101144588003113</v>
      </c>
    </row>
    <row r="39" spans="1:11" ht="15" customHeight="1" x14ac:dyDescent="0.2">
      <c r="A39" s="219" t="s">
        <v>178</v>
      </c>
      <c r="B39" s="150">
        <v>0.11037472777832742</v>
      </c>
      <c r="C39" s="149">
        <v>0.21582714194029323</v>
      </c>
      <c r="D39" s="150">
        <v>0.11217822175923685</v>
      </c>
      <c r="E39" s="149">
        <v>-1.8740980983785875</v>
      </c>
      <c r="F39" s="150">
        <v>9.3437240775450972E-2</v>
      </c>
      <c r="G39" s="149">
        <v>-1.2259452296520896</v>
      </c>
      <c r="H39" s="150">
        <v>8.1177788478930049E-2</v>
      </c>
    </row>
    <row r="40" spans="1:11" ht="15" customHeight="1" x14ac:dyDescent="0.2">
      <c r="A40" s="219" t="s">
        <v>179</v>
      </c>
      <c r="B40" s="150">
        <v>0.82717086233115711</v>
      </c>
      <c r="C40" s="149">
        <v>-2.7871072571190036</v>
      </c>
      <c r="D40" s="150">
        <v>0.798391056111873</v>
      </c>
      <c r="E40" s="149">
        <v>-2.0432277177653058</v>
      </c>
      <c r="F40" s="150">
        <v>0.77795877893422005</v>
      </c>
      <c r="G40" s="149">
        <v>1.0119165943356156</v>
      </c>
      <c r="H40" s="150">
        <v>0.78807794487757621</v>
      </c>
      <c r="I40" s="166"/>
      <c r="J40" s="166"/>
      <c r="K40" s="166"/>
    </row>
    <row r="41" spans="1:11" ht="15" customHeight="1" x14ac:dyDescent="0.2">
      <c r="A41" s="115" t="s">
        <v>188</v>
      </c>
      <c r="B41" s="152">
        <v>4.4850022281564215</v>
      </c>
      <c r="C41" s="151">
        <v>-0.15262583554977915</v>
      </c>
      <c r="D41" s="152">
        <v>4.3363933361373554</v>
      </c>
      <c r="E41" s="151">
        <v>0.41156929597119696</v>
      </c>
      <c r="F41" s="152">
        <v>4.7479626321085524</v>
      </c>
      <c r="G41" s="151">
        <v>0.47070102801992153</v>
      </c>
      <c r="H41" s="152">
        <v>5.2186636601284739</v>
      </c>
      <c r="I41" s="166"/>
      <c r="J41" s="166"/>
      <c r="K41" s="166"/>
    </row>
    <row r="42" spans="1:11" ht="15" customHeight="1" x14ac:dyDescent="0.2">
      <c r="A42" s="1729" t="s">
        <v>229</v>
      </c>
      <c r="B42" s="1729"/>
      <c r="C42" s="1729"/>
      <c r="D42" s="1729"/>
      <c r="E42" s="1729"/>
      <c r="F42" s="1729"/>
      <c r="G42" s="1729"/>
      <c r="H42" s="1729"/>
      <c r="I42" s="166"/>
      <c r="J42" s="166"/>
      <c r="K42" s="166"/>
    </row>
    <row r="43" spans="1:11" ht="26.45" customHeight="1" x14ac:dyDescent="0.2">
      <c r="A43" s="1725" t="s">
        <v>197</v>
      </c>
      <c r="B43" s="1725"/>
      <c r="C43" s="1725"/>
      <c r="D43" s="1725"/>
      <c r="E43" s="1725"/>
      <c r="F43" s="1725"/>
      <c r="G43" s="1725"/>
      <c r="H43" s="1725"/>
      <c r="I43" s="166"/>
      <c r="J43" s="166"/>
      <c r="K43" s="166"/>
    </row>
    <row r="44" spans="1:11" ht="23.25" customHeight="1" x14ac:dyDescent="0.2">
      <c r="A44" s="1705" t="s">
        <v>1995</v>
      </c>
      <c r="B44" s="1705"/>
      <c r="C44" s="1705"/>
      <c r="D44" s="1705"/>
      <c r="E44" s="1705"/>
      <c r="F44" s="1705"/>
      <c r="G44" s="1705"/>
      <c r="H44" s="1705"/>
      <c r="I44" s="166"/>
      <c r="J44" s="166"/>
      <c r="K44" s="166"/>
    </row>
    <row r="45" spans="1:11" ht="23.25" customHeight="1" x14ac:dyDescent="0.2">
      <c r="A45" s="1728" t="s">
        <v>1996</v>
      </c>
      <c r="B45" s="1728"/>
      <c r="C45" s="1728"/>
      <c r="D45" s="1728"/>
      <c r="E45" s="1728"/>
      <c r="F45" s="1728"/>
      <c r="G45" s="1728"/>
      <c r="H45" s="1728"/>
      <c r="I45" s="166"/>
      <c r="J45" s="166"/>
      <c r="K45" s="166"/>
    </row>
    <row r="46" spans="1:11" ht="12.75" customHeight="1" x14ac:dyDescent="0.25">
      <c r="B46" s="226"/>
      <c r="C46" s="226"/>
      <c r="D46" s="226"/>
      <c r="E46" s="226"/>
      <c r="F46" s="226"/>
      <c r="G46" s="226"/>
      <c r="H46" s="226"/>
      <c r="I46" s="203"/>
      <c r="J46" s="203"/>
      <c r="K46" s="204"/>
    </row>
    <row r="47" spans="1:11" ht="13.5" customHeight="1" x14ac:dyDescent="0.2">
      <c r="C47" s="166"/>
      <c r="D47" s="166"/>
      <c r="E47" s="166"/>
      <c r="F47" s="166"/>
      <c r="G47" s="166"/>
      <c r="H47" s="166"/>
      <c r="I47" s="166"/>
      <c r="J47" s="166"/>
      <c r="K47" s="166"/>
    </row>
  </sheetData>
  <mergeCells count="6">
    <mergeCell ref="A45:H45"/>
    <mergeCell ref="A1:H1"/>
    <mergeCell ref="G4:H4"/>
    <mergeCell ref="A42:H42"/>
    <mergeCell ref="A43:H43"/>
    <mergeCell ref="A44:H44"/>
  </mergeCells>
  <pageMargins left="0.7" right="0.7" top="0.75" bottom="0.75" header="0.3" footer="0.3"/>
  <pageSetup paperSize="9" scale="7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Z87"/>
  <sheetViews>
    <sheetView workbookViewId="0">
      <pane xSplit="1" ySplit="3" topLeftCell="B22" activePane="bottomRight" state="frozen"/>
      <selection activeCell="A32" sqref="A32"/>
      <selection pane="topRight" activeCell="A32" sqref="A32"/>
      <selection pane="bottomLeft" activeCell="A32" sqref="A32"/>
      <selection pane="bottomRight" activeCell="B42" sqref="A42:H42"/>
    </sheetView>
  </sheetViews>
  <sheetFormatPr baseColWidth="10" defaultRowHeight="15" x14ac:dyDescent="0.25"/>
  <cols>
    <col min="1" max="1" width="54.140625" customWidth="1"/>
    <col min="2" max="8" width="9.85546875" customWidth="1"/>
    <col min="9" max="10" width="9.7109375" customWidth="1"/>
    <col min="11" max="11" width="9.140625" customWidth="1"/>
    <col min="12" max="12" width="8.140625" customWidth="1"/>
    <col min="13" max="13" width="9.42578125" customWidth="1"/>
    <col min="14" max="14" width="16" customWidth="1"/>
    <col min="15" max="17" width="8.140625" customWidth="1"/>
    <col min="18" max="18" width="7.85546875" customWidth="1"/>
    <col min="19" max="19" width="8.5703125" customWidth="1"/>
  </cols>
  <sheetData>
    <row r="1" spans="1:26" ht="18.75" x14ac:dyDescent="0.25">
      <c r="A1" s="212" t="s">
        <v>538</v>
      </c>
      <c r="Q1" s="532" t="s">
        <v>496</v>
      </c>
    </row>
    <row r="2" spans="1:26" ht="15.75" x14ac:dyDescent="0.25">
      <c r="A2" s="213"/>
      <c r="B2" s="532" t="s">
        <v>495</v>
      </c>
      <c r="P2" s="532"/>
    </row>
    <row r="3" spans="1:26" ht="60" customHeight="1" x14ac:dyDescent="0.25">
      <c r="A3" s="214" t="s">
        <v>233</v>
      </c>
      <c r="B3" s="533" t="s">
        <v>497</v>
      </c>
      <c r="C3" s="533" t="s">
        <v>498</v>
      </c>
      <c r="D3" s="533" t="s">
        <v>499</v>
      </c>
      <c r="E3" s="533" t="s">
        <v>510</v>
      </c>
      <c r="F3" s="533" t="s">
        <v>500</v>
      </c>
      <c r="G3" s="533" t="s">
        <v>501</v>
      </c>
      <c r="H3" s="533" t="s">
        <v>186</v>
      </c>
      <c r="I3" s="533" t="s">
        <v>145</v>
      </c>
      <c r="J3" s="533" t="s">
        <v>146</v>
      </c>
      <c r="K3" s="533" t="s">
        <v>2071</v>
      </c>
      <c r="L3" s="533" t="s">
        <v>2007</v>
      </c>
      <c r="M3" s="533" t="s">
        <v>2021</v>
      </c>
      <c r="N3" s="566"/>
      <c r="P3" s="534">
        <v>2014</v>
      </c>
      <c r="Q3" s="534">
        <v>2015</v>
      </c>
      <c r="R3" s="534">
        <v>2016</v>
      </c>
      <c r="S3" s="534">
        <v>2017</v>
      </c>
      <c r="T3" s="534">
        <v>2018</v>
      </c>
      <c r="U3" s="534">
        <v>2019</v>
      </c>
      <c r="V3" s="534">
        <v>2020</v>
      </c>
      <c r="W3" s="534">
        <v>2021</v>
      </c>
      <c r="X3" s="534">
        <v>2022</v>
      </c>
      <c r="Y3" s="534">
        <v>2023</v>
      </c>
      <c r="Z3" s="534">
        <v>2024</v>
      </c>
    </row>
    <row r="4" spans="1:26" x14ac:dyDescent="0.25">
      <c r="A4" s="215" t="s">
        <v>147</v>
      </c>
      <c r="B4" s="535">
        <v>3.2032844588917753E-2</v>
      </c>
      <c r="C4" s="535">
        <v>2.2556313983320475E-2</v>
      </c>
      <c r="D4" s="535">
        <v>1.3343752624855432E-2</v>
      </c>
      <c r="E4" s="535">
        <v>2.5657976544080086E-4</v>
      </c>
      <c r="F4" s="535">
        <v>1.8117252045060095E-2</v>
      </c>
      <c r="G4" s="535">
        <v>9.0014093823858055E-3</v>
      </c>
      <c r="H4" s="535">
        <v>1.6682583814397356E-2</v>
      </c>
      <c r="I4" s="535">
        <v>-1.4910021843116406E-3</v>
      </c>
      <c r="J4" s="535">
        <v>2.8875812107427734E-2</v>
      </c>
      <c r="K4" s="535">
        <v>4.9813836404831058E-2</v>
      </c>
      <c r="L4" s="535">
        <v>6.3694208871216462E-2</v>
      </c>
      <c r="M4" s="535">
        <v>4.0881438129964476E-2</v>
      </c>
      <c r="N4" s="535"/>
      <c r="P4" s="536">
        <v>100</v>
      </c>
      <c r="Q4" s="536">
        <v>101.3343752619375</v>
      </c>
      <c r="R4" s="536">
        <v>101.36087020331108</v>
      </c>
      <c r="S4" s="536">
        <v>103.19674708452098</v>
      </c>
      <c r="T4" s="536">
        <v>104.12566325195928</v>
      </c>
      <c r="U4" s="536">
        <v>105.86274835693064</v>
      </c>
      <c r="V4" s="536">
        <v>105.70490676789402</v>
      </c>
      <c r="W4" s="536">
        <v>108.75722179455688</v>
      </c>
      <c r="X4" s="536">
        <v>114.17483624887487</v>
      </c>
      <c r="Y4" s="536">
        <v>121.44711211674765</v>
      </c>
      <c r="Z4" s="536">
        <v>126.41204471681132</v>
      </c>
    </row>
    <row r="5" spans="1:26" x14ac:dyDescent="0.25">
      <c r="A5" s="198" t="s">
        <v>35</v>
      </c>
      <c r="B5" s="583">
        <v>3.684564643025845E-2</v>
      </c>
      <c r="C5" s="583">
        <v>-1.7813800831326665E-3</v>
      </c>
      <c r="D5" s="583">
        <v>-8.9883816849478659E-3</v>
      </c>
      <c r="E5" s="583">
        <v>-1.0382139627651443E-2</v>
      </c>
      <c r="F5" s="583">
        <v>2.1736140964533579E-2</v>
      </c>
      <c r="G5" s="583">
        <v>2.7214011072899114E-2</v>
      </c>
      <c r="H5" s="583">
        <v>3.5816047883086455E-2</v>
      </c>
      <c r="I5" s="583">
        <v>-3.0534386313414652E-2</v>
      </c>
      <c r="J5" s="583">
        <v>6.2003792381676526E-2</v>
      </c>
      <c r="K5" s="535">
        <v>9.3546106038294718E-2</v>
      </c>
      <c r="L5" s="583">
        <v>9.2345337112970993E-2</v>
      </c>
      <c r="M5" s="583">
        <v>5.7752901718523653E-2</v>
      </c>
      <c r="N5" s="583"/>
      <c r="P5" s="584">
        <v>100</v>
      </c>
      <c r="Q5" s="584">
        <v>99.101161831526028</v>
      </c>
      <c r="R5" s="584">
        <v>98.072279729836566</v>
      </c>
      <c r="S5" s="584">
        <v>100.20399262907358</v>
      </c>
      <c r="T5" s="584">
        <v>102.93094519165072</v>
      </c>
      <c r="U5" s="584">
        <v>106.61752485560235</v>
      </c>
      <c r="V5" s="584">
        <v>103.36202416395203</v>
      </c>
      <c r="W5" s="584">
        <v>109.77086165036354</v>
      </c>
      <c r="X5" s="584">
        <v>120.03949831422344</v>
      </c>
      <c r="Y5" s="584">
        <v>131.12458625292231</v>
      </c>
      <c r="Z5" s="584">
        <v>138.69741159566942</v>
      </c>
    </row>
    <row r="6" spans="1:26" x14ac:dyDescent="0.25">
      <c r="A6" s="198" t="s">
        <v>37</v>
      </c>
      <c r="B6" s="583">
        <v>3.9968733412262702E-2</v>
      </c>
      <c r="C6" s="583">
        <v>3.9394255857189142E-2</v>
      </c>
      <c r="D6" s="583">
        <v>2.0408428868511574E-2</v>
      </c>
      <c r="E6" s="583">
        <v>9.3429040036931976E-3</v>
      </c>
      <c r="F6" s="583">
        <v>2.6433921288076201E-2</v>
      </c>
      <c r="G6" s="583">
        <v>8.4174033347967914E-3</v>
      </c>
      <c r="H6" s="583">
        <v>1.7083916971831759E-2</v>
      </c>
      <c r="I6" s="583">
        <v>1.1007985893140448E-2</v>
      </c>
      <c r="J6" s="583">
        <v>2.8135437673562969E-2</v>
      </c>
      <c r="K6" s="535">
        <v>5.2884193591565154E-2</v>
      </c>
      <c r="L6" s="583">
        <v>4.8430880070243543E-2</v>
      </c>
      <c r="M6" s="583">
        <v>4.7659050675911807E-2</v>
      </c>
      <c r="N6" s="583"/>
      <c r="P6" s="584">
        <v>100</v>
      </c>
      <c r="Q6" s="584">
        <v>102.04084288681892</v>
      </c>
      <c r="R6" s="584">
        <v>102.99420068635166</v>
      </c>
      <c r="S6" s="584">
        <v>105.71674127880145</v>
      </c>
      <c r="T6" s="584">
        <v>106.60660173096527</v>
      </c>
      <c r="U6" s="584">
        <v>108.42786006197942</v>
      </c>
      <c r="V6" s="584">
        <v>109.62143241596509</v>
      </c>
      <c r="W6" s="584">
        <v>112.70567939539117</v>
      </c>
      <c r="X6" s="584">
        <v>118.66602836340591</v>
      </c>
      <c r="Y6" s="584">
        <v>124.41312855148614</v>
      </c>
      <c r="Z6" s="584">
        <v>130.34254014987016</v>
      </c>
    </row>
    <row r="7" spans="1:26" x14ac:dyDescent="0.25">
      <c r="A7" s="198" t="s">
        <v>148</v>
      </c>
      <c r="B7" s="583">
        <v>1.75774320474682E-2</v>
      </c>
      <c r="C7" s="583">
        <v>9.1887498581448845E-3</v>
      </c>
      <c r="D7" s="583">
        <v>1.2003547715914831E-2</v>
      </c>
      <c r="E7" s="583">
        <v>-3.8968244760600346E-2</v>
      </c>
      <c r="F7" s="583">
        <v>-9.968199271640521E-2</v>
      </c>
      <c r="G7" s="583">
        <v>-5.1549911746494037E-2</v>
      </c>
      <c r="H7" s="583">
        <v>-5.8918561952238435E-2</v>
      </c>
      <c r="I7" s="583">
        <v>-6.4888909731309785E-2</v>
      </c>
      <c r="J7" s="583">
        <v>-6.6591479262030906E-2</v>
      </c>
      <c r="K7" s="583">
        <v>-3.3074025299067555E-2</v>
      </c>
      <c r="L7" s="583">
        <v>0.27659648604772169</v>
      </c>
      <c r="M7" s="583">
        <v>0.13292675406221188</v>
      </c>
      <c r="N7" s="583"/>
      <c r="P7" s="584">
        <v>100</v>
      </c>
      <c r="Q7" s="584">
        <v>101.2003547881924</v>
      </c>
      <c r="R7" s="584">
        <v>97.256754576992506</v>
      </c>
      <c r="S7" s="584">
        <v>87.56200749222846</v>
      </c>
      <c r="T7" s="584">
        <v>83.04819371791308</v>
      </c>
      <c r="U7" s="584">
        <v>78.155113587923651</v>
      </c>
      <c r="V7" s="584">
        <v>73.083713478353829</v>
      </c>
      <c r="W7" s="584">
        <v>68.216960887867828</v>
      </c>
      <c r="X7" s="584">
        <v>65.960751397636983</v>
      </c>
      <c r="Y7" s="584">
        <v>84.205263451290719</v>
      </c>
      <c r="Z7" s="584">
        <v>95.398395796824204</v>
      </c>
    </row>
    <row r="8" spans="1:26" x14ac:dyDescent="0.25">
      <c r="A8" s="198" t="s">
        <v>39</v>
      </c>
      <c r="B8" s="583">
        <v>2.3473194335942749E-2</v>
      </c>
      <c r="C8" s="583">
        <v>2.355070569573714E-2</v>
      </c>
      <c r="D8" s="583">
        <v>2.266393175191217E-2</v>
      </c>
      <c r="E8" s="583">
        <v>1.7594065364077149E-3</v>
      </c>
      <c r="F8" s="583">
        <v>1.4914776458123002E-2</v>
      </c>
      <c r="G8" s="583">
        <v>6.2626126069253996E-3</v>
      </c>
      <c r="H8" s="583">
        <v>1.2640336899830018E-2</v>
      </c>
      <c r="I8" s="583">
        <v>2.4877943357481946E-4</v>
      </c>
      <c r="J8" s="583">
        <v>1.2816713065501917E-2</v>
      </c>
      <c r="K8" s="583">
        <v>2.6088342786645402E-2</v>
      </c>
      <c r="L8" s="583">
        <v>4.6292934821799525E-2</v>
      </c>
      <c r="M8" s="583">
        <v>2.497757861642147E-2</v>
      </c>
      <c r="N8" s="583"/>
      <c r="P8" s="584">
        <v>100</v>
      </c>
      <c r="Q8" s="584">
        <v>102.26639317363887</v>
      </c>
      <c r="R8" s="584">
        <v>102.44770947620589</v>
      </c>
      <c r="S8" s="584">
        <v>103.97428531741862</v>
      </c>
      <c r="T8" s="584">
        <v>104.62543598591611</v>
      </c>
      <c r="U8" s="584">
        <v>105.94793674658762</v>
      </c>
      <c r="V8" s="584">
        <v>105.97429441427947</v>
      </c>
      <c r="W8" s="584">
        <v>107.33253653810631</v>
      </c>
      <c r="X8" s="584">
        <v>110.13266454347257</v>
      </c>
      <c r="Y8" s="584">
        <v>115.23102880493465</v>
      </c>
      <c r="Z8" s="584">
        <v>118.10922088596104</v>
      </c>
    </row>
    <row r="9" spans="1:26" x14ac:dyDescent="0.25">
      <c r="A9" s="198" t="s">
        <v>149</v>
      </c>
      <c r="B9" s="583">
        <v>2.5172248200366232E-2</v>
      </c>
      <c r="C9" s="583">
        <v>2.9345580337335253E-2</v>
      </c>
      <c r="D9" s="583">
        <v>-2.89874559369796E-4</v>
      </c>
      <c r="E9" s="583">
        <v>1.2035520687612156E-3</v>
      </c>
      <c r="F9" s="583">
        <v>5.0411772745917016E-2</v>
      </c>
      <c r="G9" s="583">
        <v>-2.6271377446529964E-2</v>
      </c>
      <c r="H9" s="583">
        <v>-1.6350166791038512E-2</v>
      </c>
      <c r="I9" s="583">
        <v>9.840429098918535E-2</v>
      </c>
      <c r="J9" s="583">
        <v>4.4736266611075326E-2</v>
      </c>
      <c r="K9" s="583">
        <v>1.6146493015421148E-2</v>
      </c>
      <c r="L9" s="583">
        <v>7.6493777808909869E-2</v>
      </c>
      <c r="M9" s="583">
        <v>-4.8300109919281242E-2</v>
      </c>
      <c r="N9" s="583"/>
      <c r="P9" s="584">
        <v>100</v>
      </c>
      <c r="Q9" s="584">
        <v>99.971012559394865</v>
      </c>
      <c r="R9" s="584">
        <v>100.09133286302659</v>
      </c>
      <c r="S9" s="584">
        <v>105.13711438915342</v>
      </c>
      <c r="T9" s="584">
        <v>102.37501757339697</v>
      </c>
      <c r="U9" s="584">
        <v>100.70116897616829</v>
      </c>
      <c r="V9" s="584">
        <v>110.61059609420971</v>
      </c>
      <c r="W9" s="584">
        <v>115.55890121109024</v>
      </c>
      <c r="X9" s="584">
        <v>117.42477220236485</v>
      </c>
      <c r="Y9" s="584">
        <v>126.4070366364744</v>
      </c>
      <c r="Z9" s="584">
        <v>120.30156287236208</v>
      </c>
    </row>
    <row r="10" spans="1:26" x14ac:dyDescent="0.25">
      <c r="A10" s="216" t="s">
        <v>150</v>
      </c>
      <c r="B10" s="535">
        <v>1.9890930301063259E-2</v>
      </c>
      <c r="C10" s="535">
        <v>8.5734441069369449E-3</v>
      </c>
      <c r="D10" s="535">
        <v>1.5945999636383767E-2</v>
      </c>
      <c r="E10" s="535">
        <v>8.8299285440700537E-3</v>
      </c>
      <c r="F10" s="535">
        <v>2.0711564194634935E-2</v>
      </c>
      <c r="G10" s="535">
        <v>1.57415366456235E-2</v>
      </c>
      <c r="H10" s="535">
        <v>2.8137151327444876E-2</v>
      </c>
      <c r="I10" s="535">
        <v>-1.8139743107369211E-2</v>
      </c>
      <c r="J10" s="535">
        <v>5.3292109732711035E-2</v>
      </c>
      <c r="K10" s="535">
        <v>4.9878046403106113E-2</v>
      </c>
      <c r="L10" s="535">
        <v>3.7916936852473215E-2</v>
      </c>
      <c r="M10" s="535">
        <v>2.513972873565673E-2</v>
      </c>
      <c r="N10" s="535"/>
      <c r="P10" s="536">
        <v>100</v>
      </c>
      <c r="Q10" s="536">
        <v>101.59459996317284</v>
      </c>
      <c r="R10" s="536">
        <v>102.49209207882903</v>
      </c>
      <c r="S10" s="536">
        <v>104.61443588650747</v>
      </c>
      <c r="T10" s="536">
        <v>106.26122786267615</v>
      </c>
      <c r="U10" s="536">
        <v>109.25111611128837</v>
      </c>
      <c r="V10" s="536">
        <v>107.26932893129448</v>
      </c>
      <c r="W10" s="536">
        <v>112.9859377796553</v>
      </c>
      <c r="X10" s="536">
        <v>118.6214556271274</v>
      </c>
      <c r="Y10" s="536">
        <v>123.11921786948965</v>
      </c>
      <c r="Z10" s="536">
        <v>126.21440160887484</v>
      </c>
    </row>
    <row r="11" spans="1:26" x14ac:dyDescent="0.25">
      <c r="A11" s="198" t="s">
        <v>60</v>
      </c>
      <c r="B11" s="583">
        <v>2.5665142706129407E-2</v>
      </c>
      <c r="C11" s="583">
        <v>2.8960747620435212E-2</v>
      </c>
      <c r="D11" s="583">
        <v>5.0770526799489124E-2</v>
      </c>
      <c r="E11" s="583">
        <v>2.8577271921409242E-2</v>
      </c>
      <c r="F11" s="583">
        <v>3.8363900796220207E-2</v>
      </c>
      <c r="G11" s="583">
        <v>5.2460818207748616E-2</v>
      </c>
      <c r="H11" s="583">
        <v>3.4173894331511523E-2</v>
      </c>
      <c r="I11" s="583">
        <v>-1.3123079307437613E-2</v>
      </c>
      <c r="J11" s="583">
        <v>4.1259915623231835E-2</v>
      </c>
      <c r="K11" s="583">
        <v>5.329882240119721E-2</v>
      </c>
      <c r="L11" s="583">
        <v>3.4067388321305181E-2</v>
      </c>
      <c r="M11" s="583">
        <v>1.8532262391285137E-2</v>
      </c>
      <c r="N11" s="583"/>
      <c r="P11" s="584">
        <v>100</v>
      </c>
      <c r="Q11" s="584">
        <v>105.07705268074884</v>
      </c>
      <c r="R11" s="584">
        <v>108.07986818788397</v>
      </c>
      <c r="S11" s="584">
        <v>112.22623352908182</v>
      </c>
      <c r="T11" s="584">
        <v>118.11371356354945</v>
      </c>
      <c r="U11" s="584">
        <v>122.15011912997261</v>
      </c>
      <c r="V11" s="584">
        <v>120.54713343001694</v>
      </c>
      <c r="W11" s="584">
        <v>125.52089798396192</v>
      </c>
      <c r="X11" s="584">
        <v>132.21101403324789</v>
      </c>
      <c r="Y11" s="584">
        <v>136.71509798867208</v>
      </c>
      <c r="Z11" s="584">
        <v>139.24873805744841</v>
      </c>
    </row>
    <row r="12" spans="1:26" x14ac:dyDescent="0.25">
      <c r="A12" s="198" t="s">
        <v>153</v>
      </c>
      <c r="B12" s="583">
        <v>-7.1629662502297187E-3</v>
      </c>
      <c r="C12" s="583">
        <v>-5.3222371600331608E-2</v>
      </c>
      <c r="D12" s="583">
        <v>-9.002928908052199E-2</v>
      </c>
      <c r="E12" s="583">
        <v>-8.0405537940489435E-2</v>
      </c>
      <c r="F12" s="583">
        <v>-5.5628909654485303E-2</v>
      </c>
      <c r="G12" s="583">
        <v>-0.10679691215519116</v>
      </c>
      <c r="H12" s="583">
        <v>6.5349457522034804E-3</v>
      </c>
      <c r="I12" s="583">
        <v>6.0922895057657911E-5</v>
      </c>
      <c r="J12" s="583">
        <v>5.6294436117331426E-2</v>
      </c>
      <c r="K12" s="583">
        <v>5.6861850790395074E-3</v>
      </c>
      <c r="L12" s="583">
        <v>1.8812907081060315E-2</v>
      </c>
      <c r="M12" s="583">
        <v>7.2703700273535343E-3</v>
      </c>
      <c r="N12" s="583"/>
      <c r="P12" s="584">
        <v>100</v>
      </c>
      <c r="Q12" s="584">
        <v>90.997071093976615</v>
      </c>
      <c r="R12" s="584">
        <v>83.680402639790771</v>
      </c>
      <c r="S12" s="584">
        <v>79.025353081490891</v>
      </c>
      <c r="T12" s="584">
        <v>70.585689390413947</v>
      </c>
      <c r="U12" s="584">
        <v>71.046963041462192</v>
      </c>
      <c r="V12" s="584">
        <v>71.051291428135727</v>
      </c>
      <c r="W12" s="584">
        <v>75.051083814490809</v>
      </c>
      <c r="X12" s="584">
        <v>75.477838167442513</v>
      </c>
      <c r="Y12" s="584">
        <v>76.89779572356592</v>
      </c>
      <c r="Z12" s="584">
        <v>77.456871152764094</v>
      </c>
    </row>
    <row r="13" spans="1:26" x14ac:dyDescent="0.25">
      <c r="A13" s="198" t="s">
        <v>157</v>
      </c>
      <c r="B13" s="583">
        <v>8.4019078373217981E-2</v>
      </c>
      <c r="C13" s="583">
        <v>3.0254524712766573E-2</v>
      </c>
      <c r="D13" s="583">
        <v>8.2286763241330219E-2</v>
      </c>
      <c r="E13" s="583">
        <v>8.6094526873773836E-2</v>
      </c>
      <c r="F13" s="583">
        <v>3.0831040399168952E-2</v>
      </c>
      <c r="G13" s="583">
        <v>-1.4391792053175534E-2</v>
      </c>
      <c r="H13" s="583">
        <v>2.087903914550493E-2</v>
      </c>
      <c r="I13" s="583">
        <v>3.9232893903814237E-2</v>
      </c>
      <c r="J13" s="583">
        <v>5.1959960235442582E-2</v>
      </c>
      <c r="K13" s="583">
        <v>5.7743897418609968E-2</v>
      </c>
      <c r="L13" s="583">
        <v>6.118922966052498E-2</v>
      </c>
      <c r="M13" s="583">
        <v>3.706381505170353E-2</v>
      </c>
      <c r="N13" s="583"/>
      <c r="P13" s="584">
        <v>100</v>
      </c>
      <c r="Q13" s="584">
        <v>108.22867631675051</v>
      </c>
      <c r="R13" s="584">
        <v>117.5528110031633</v>
      </c>
      <c r="S13" s="584">
        <v>121.17065614613517</v>
      </c>
      <c r="T13" s="584">
        <v>119.42679326003133</v>
      </c>
      <c r="U13" s="584">
        <v>121.92030994456603</v>
      </c>
      <c r="V13" s="584">
        <v>126.70359652934134</v>
      </c>
      <c r="W13" s="584">
        <v>133.28711036669347</v>
      </c>
      <c r="X13" s="584">
        <v>140.98362759493077</v>
      </c>
      <c r="Y13" s="584">
        <v>149.61030716221092</v>
      </c>
      <c r="Z13" s="584">
        <v>155.15543591669964</v>
      </c>
    </row>
    <row r="14" spans="1:26" x14ac:dyDescent="0.25">
      <c r="A14" s="198" t="s">
        <v>94</v>
      </c>
      <c r="B14" s="583">
        <v>2.2875304883902992E-2</v>
      </c>
      <c r="C14" s="583">
        <v>9.3475332829122681E-3</v>
      </c>
      <c r="D14" s="583">
        <v>2.9202098328524828E-2</v>
      </c>
      <c r="E14" s="583">
        <v>1.9483831931676798E-2</v>
      </c>
      <c r="F14" s="583">
        <v>3.8222217143702997E-2</v>
      </c>
      <c r="G14" s="583">
        <v>4.48417309841731E-2</v>
      </c>
      <c r="H14" s="583">
        <v>3.5406071834255037E-2</v>
      </c>
      <c r="I14" s="583">
        <v>-0.10947334425720123</v>
      </c>
      <c r="J14" s="583">
        <v>0.10888301043947535</v>
      </c>
      <c r="K14" s="583">
        <v>9.5040123892303097E-2</v>
      </c>
      <c r="L14" s="583">
        <v>4.2143382690947861E-2</v>
      </c>
      <c r="M14" s="583">
        <v>7.0798173871388759E-2</v>
      </c>
      <c r="N14" s="583"/>
      <c r="P14" s="584">
        <v>100</v>
      </c>
      <c r="Q14" s="584">
        <v>102.92020983781802</v>
      </c>
      <c r="R14" s="584">
        <v>104.92548990360869</v>
      </c>
      <c r="S14" s="584">
        <v>108.93597476757937</v>
      </c>
      <c r="T14" s="584">
        <v>113.82085243741763</v>
      </c>
      <c r="U14" s="584">
        <v>117.85080172001852</v>
      </c>
      <c r="V14" s="584">
        <v>104.94928033287937</v>
      </c>
      <c r="W14" s="584">
        <v>116.3764739189797</v>
      </c>
      <c r="X14" s="584">
        <v>127.43690841838891</v>
      </c>
      <c r="Y14" s="584">
        <v>132.80753081881636</v>
      </c>
      <c r="Z14" s="584">
        <v>142.21006147715673</v>
      </c>
    </row>
    <row r="15" spans="1:26" x14ac:dyDescent="0.25">
      <c r="A15" s="217" t="s">
        <v>158</v>
      </c>
      <c r="B15" s="583">
        <v>7.2493890266533967E-4</v>
      </c>
      <c r="C15" s="583">
        <v>5.6770437927347706E-2</v>
      </c>
      <c r="D15" s="583">
        <v>-2.4551415628018325E-2</v>
      </c>
      <c r="E15" s="583">
        <v>4.5213171968363497E-3</v>
      </c>
      <c r="F15" s="583">
        <v>4.522999941281669E-2</v>
      </c>
      <c r="G15" s="583">
        <v>-3.579977631475495E-2</v>
      </c>
      <c r="H15" s="583">
        <v>8.2362080463520559E-3</v>
      </c>
      <c r="I15" s="583">
        <v>-4.6887553093197143E-2</v>
      </c>
      <c r="J15" s="583">
        <v>0.11771562304741479</v>
      </c>
      <c r="K15" s="583">
        <v>3.9277483260825807E-2</v>
      </c>
      <c r="L15" s="583">
        <v>0.11323547207806506</v>
      </c>
      <c r="M15" s="583">
        <v>5.4697016183565816E-2</v>
      </c>
      <c r="N15" s="583"/>
      <c r="P15" s="584">
        <v>100</v>
      </c>
      <c r="Q15" s="584">
        <v>97.544858426509279</v>
      </c>
      <c r="R15" s="584">
        <v>97.985889683333937</v>
      </c>
      <c r="S15" s="584">
        <v>102.4177914047219</v>
      </c>
      <c r="T15" s="584">
        <v>98.751257381781613</v>
      </c>
      <c r="U15" s="584">
        <v>99.564593282416823</v>
      </c>
      <c r="V15" s="584">
        <v>94.896253139642852</v>
      </c>
      <c r="W15" s="584">
        <v>106.0670247028411</v>
      </c>
      <c r="X15" s="584">
        <v>110.23307049013253</v>
      </c>
      <c r="Y15" s="584">
        <v>122.71536426569732</v>
      </c>
      <c r="Z15" s="584">
        <v>129.42752853091034</v>
      </c>
    </row>
    <row r="16" spans="1:26" x14ac:dyDescent="0.25">
      <c r="A16" s="218" t="s">
        <v>159</v>
      </c>
      <c r="B16" s="535">
        <v>-3.7693221592482451E-2</v>
      </c>
      <c r="C16" s="535">
        <v>-6.2546613887590974E-2</v>
      </c>
      <c r="D16" s="535">
        <v>3.0383162543482944E-2</v>
      </c>
      <c r="E16" s="535">
        <v>5.5607952488014201E-2</v>
      </c>
      <c r="F16" s="535">
        <v>3.4124454469149024E-2</v>
      </c>
      <c r="G16" s="535">
        <v>5.0049364978056676E-2</v>
      </c>
      <c r="H16" s="535">
        <v>8.4162669780986743E-2</v>
      </c>
      <c r="I16" s="535">
        <v>-9.4502133983346281E-2</v>
      </c>
      <c r="J16" s="535">
        <v>0.17678515043626253</v>
      </c>
      <c r="K16" s="535">
        <v>5.0162748727062834E-2</v>
      </c>
      <c r="L16" s="535">
        <v>-7.6312858780873238E-2</v>
      </c>
      <c r="M16" s="535">
        <v>-5.51918372074236E-2</v>
      </c>
      <c r="N16" s="535"/>
      <c r="P16" s="536">
        <v>100</v>
      </c>
      <c r="Q16" s="536">
        <v>103.03831625425714</v>
      </c>
      <c r="R16" s="536">
        <v>108.76806604580148</v>
      </c>
      <c r="S16" s="536">
        <v>112.47971696627934</v>
      </c>
      <c r="T16" s="536">
        <v>118.109255373203</v>
      </c>
      <c r="U16" s="536">
        <v>128.04964563100359</v>
      </c>
      <c r="V16" s="536">
        <v>115.94868086334603</v>
      </c>
      <c r="W16" s="536">
        <v>136.44668585265885</v>
      </c>
      <c r="X16" s="536">
        <v>143.29122666972626</v>
      </c>
      <c r="Y16" s="536">
        <v>132.35626352434133</v>
      </c>
      <c r="Z16" s="536">
        <v>125.05127817452302</v>
      </c>
    </row>
    <row r="17" spans="1:26" x14ac:dyDescent="0.25">
      <c r="A17" s="206" t="s">
        <v>161</v>
      </c>
      <c r="B17" s="535">
        <v>4.1934747324215316E-2</v>
      </c>
      <c r="C17" s="535">
        <v>-8.1054231063135918E-2</v>
      </c>
      <c r="D17" s="535">
        <v>-7.9221959311547741E-2</v>
      </c>
      <c r="E17" s="535">
        <v>-2.080771675414006E-2</v>
      </c>
      <c r="F17" s="535">
        <v>7.3414857612918771E-2</v>
      </c>
      <c r="G17" s="535">
        <v>5.6542276994943075E-2</v>
      </c>
      <c r="H17" s="535">
        <v>0.12437303292914437</v>
      </c>
      <c r="I17" s="535">
        <v>-7.0474769686944105E-2</v>
      </c>
      <c r="J17" s="535">
        <v>6.8970627541070417E-2</v>
      </c>
      <c r="K17" s="535">
        <v>7.4937273865955056E-2</v>
      </c>
      <c r="L17" s="535">
        <v>6.9444291382165124E-2</v>
      </c>
      <c r="M17" s="535">
        <v>6.8040863795713946E-2</v>
      </c>
      <c r="N17" s="535"/>
      <c r="P17" s="536">
        <v>100</v>
      </c>
      <c r="Q17" s="536">
        <v>92.077804068979304</v>
      </c>
      <c r="R17" s="536">
        <v>90.161875202603994</v>
      </c>
      <c r="S17" s="536">
        <v>96.781096432592648</v>
      </c>
      <c r="T17" s="536">
        <v>102.25331999317034</v>
      </c>
      <c r="U17" s="536">
        <v>114.97087552779524</v>
      </c>
      <c r="V17" s="536">
        <v>106.86832955596013</v>
      </c>
      <c r="W17" s="536">
        <v>114.23910530970062</v>
      </c>
      <c r="X17" s="536">
        <v>122.79987243049534</v>
      </c>
      <c r="Y17" s="536">
        <v>131.32762255325136</v>
      </c>
      <c r="Z17" s="536">
        <v>140.26326743201207</v>
      </c>
    </row>
    <row r="18" spans="1:26" x14ac:dyDescent="0.25">
      <c r="A18" s="219" t="s">
        <v>109</v>
      </c>
      <c r="B18" s="583">
        <v>4.5309708898687573E-2</v>
      </c>
      <c r="C18" s="583">
        <v>-0.10043596638825814</v>
      </c>
      <c r="D18" s="583">
        <v>-9.5602664876095922E-2</v>
      </c>
      <c r="E18" s="583">
        <v>-1.9540802714954508E-2</v>
      </c>
      <c r="F18" s="583">
        <v>7.2270919328148775E-2</v>
      </c>
      <c r="G18" s="583">
        <v>6.9886486181142349E-2</v>
      </c>
      <c r="H18" s="583">
        <v>0.12652478386157795</v>
      </c>
      <c r="I18" s="583">
        <v>-0.12318720360989721</v>
      </c>
      <c r="J18" s="583">
        <v>9.532268316945669E-2</v>
      </c>
      <c r="K18" s="583">
        <v>8.7078343669500402E-2</v>
      </c>
      <c r="L18" s="583">
        <v>8.143563240276408E-2</v>
      </c>
      <c r="M18" s="583">
        <v>6.1159172708475262E-2</v>
      </c>
      <c r="N18" s="583"/>
      <c r="P18" s="584">
        <v>100</v>
      </c>
      <c r="Q18" s="584">
        <v>90.439733514505576</v>
      </c>
      <c r="R18" s="584">
        <v>88.672468522231725</v>
      </c>
      <c r="S18" s="584">
        <v>95.080909341429745</v>
      </c>
      <c r="T18" s="584">
        <v>101.72578000032519</v>
      </c>
      <c r="U18" s="584">
        <v>114.59661232563397</v>
      </c>
      <c r="V18" s="584">
        <v>100.47977611007164</v>
      </c>
      <c r="W18" s="584">
        <v>110.05777797314994</v>
      </c>
      <c r="X18" s="584">
        <v>119.64142698699746</v>
      </c>
      <c r="Y18" s="584">
        <v>129.38450225525273</v>
      </c>
      <c r="Z18" s="584">
        <v>137.29755137448183</v>
      </c>
    </row>
    <row r="19" spans="1:26" x14ac:dyDescent="0.25">
      <c r="A19" s="219" t="s">
        <v>162</v>
      </c>
      <c r="B19" s="583">
        <v>3.1185590415296005E-2</v>
      </c>
      <c r="C19" s="583">
        <v>8.7982136936728406E-3</v>
      </c>
      <c r="D19" s="583">
        <v>-5.801539972206271E-2</v>
      </c>
      <c r="E19" s="583">
        <v>-2.8191321459291041E-2</v>
      </c>
      <c r="F19" s="583">
        <v>5.3150286979819272E-2</v>
      </c>
      <c r="G19" s="583">
        <v>6.025994996930728E-2</v>
      </c>
      <c r="H19" s="583">
        <v>0.1153642718717669</v>
      </c>
      <c r="I19" s="583">
        <v>0.18386252270036363</v>
      </c>
      <c r="J19" s="583">
        <v>-1.2014511441754472E-2</v>
      </c>
      <c r="K19" s="583">
        <v>2.9724008668704949E-2</v>
      </c>
      <c r="L19" s="583">
        <v>6.5491358316559278E-2</v>
      </c>
      <c r="M19" s="583">
        <v>6.7427327459387509E-2</v>
      </c>
      <c r="N19" s="583"/>
      <c r="P19" s="584">
        <v>100</v>
      </c>
      <c r="Q19" s="584">
        <v>94.198460028457561</v>
      </c>
      <c r="R19" s="584">
        <v>91.542880961147716</v>
      </c>
      <c r="S19" s="584">
        <v>96.408411354583976</v>
      </c>
      <c r="T19" s="584">
        <v>102.21797739874208</v>
      </c>
      <c r="U19" s="584">
        <v>114.01027992079017</v>
      </c>
      <c r="V19" s="584">
        <v>134.97249760080126</v>
      </c>
      <c r="W19" s="584">
        <v>133.35086898405424</v>
      </c>
      <c r="X19" s="584">
        <v>137.3145913697156</v>
      </c>
      <c r="Y19" s="584">
        <v>146.30751047520155</v>
      </c>
      <c r="Z19" s="584">
        <v>156.17263489378072</v>
      </c>
    </row>
    <row r="20" spans="1:26" x14ac:dyDescent="0.25">
      <c r="A20" s="219" t="s">
        <v>163</v>
      </c>
      <c r="B20" s="583">
        <v>1.5703443723602994E-2</v>
      </c>
      <c r="C20" s="583">
        <v>-2.9007458838822275E-3</v>
      </c>
      <c r="D20" s="583">
        <v>0.11299594294987791</v>
      </c>
      <c r="E20" s="583">
        <v>-1.8868673257554036E-2</v>
      </c>
      <c r="F20" s="583">
        <v>0.13618615266280321</v>
      </c>
      <c r="G20" s="583">
        <v>-0.10944562836664284</v>
      </c>
      <c r="H20" s="583">
        <v>0.11757874235455734</v>
      </c>
      <c r="I20" s="583">
        <v>1.4532843724123445E-2</v>
      </c>
      <c r="J20" s="583">
        <v>-8.267288284182106E-3</v>
      </c>
      <c r="K20" s="583">
        <v>4.8365464321954654E-2</v>
      </c>
      <c r="L20" s="583">
        <v>-8.7524237558619711E-2</v>
      </c>
      <c r="M20" s="583">
        <v>0.18503200046656754</v>
      </c>
      <c r="N20" s="583"/>
      <c r="P20" s="584">
        <v>100</v>
      </c>
      <c r="Q20" s="584">
        <v>111.2995942949878</v>
      </c>
      <c r="R20" s="584">
        <v>109.19951861653735</v>
      </c>
      <c r="S20" s="584">
        <v>124.07098092955373</v>
      </c>
      <c r="T20" s="584">
        <v>110.49195449228174</v>
      </c>
      <c r="U20" s="584">
        <v>123.48345953794475</v>
      </c>
      <c r="V20" s="584">
        <v>125.27802535744965</v>
      </c>
      <c r="W20" s="584">
        <v>124.24231580614654</v>
      </c>
      <c r="X20" s="584">
        <v>130.25135309854574</v>
      </c>
      <c r="Y20" s="584">
        <v>118.85120272761696</v>
      </c>
      <c r="Z20" s="584">
        <v>140.84247852616551</v>
      </c>
    </row>
    <row r="21" spans="1:26" x14ac:dyDescent="0.25">
      <c r="A21" s="220" t="s">
        <v>164</v>
      </c>
      <c r="B21" s="535">
        <v>-4.2646278408331462E-5</v>
      </c>
      <c r="C21" s="535">
        <v>-2.0232870953128312E-2</v>
      </c>
      <c r="D21" s="535">
        <v>3.6561705908512598E-2</v>
      </c>
      <c r="E21" s="535">
        <v>-7.2821094529861741E-2</v>
      </c>
      <c r="F21" s="535">
        <v>5.2554992411908863E-2</v>
      </c>
      <c r="G21" s="535">
        <v>9.9254214892166459E-2</v>
      </c>
      <c r="H21" s="535">
        <v>5.4895497009511685E-2</v>
      </c>
      <c r="I21" s="535">
        <v>-1.9263369002932018E-2</v>
      </c>
      <c r="J21" s="535">
        <v>5.6733257559704375E-2</v>
      </c>
      <c r="K21" s="535">
        <v>4.1078532665550727E-2</v>
      </c>
      <c r="L21" s="535">
        <v>6.90618303556636E-2</v>
      </c>
      <c r="M21" s="535">
        <v>5.2754538716537125E-2</v>
      </c>
      <c r="N21" s="535"/>
      <c r="P21" s="536">
        <v>100</v>
      </c>
      <c r="Q21" s="536">
        <v>103.65617058587947</v>
      </c>
      <c r="R21" s="536">
        <v>96.107814793838102</v>
      </c>
      <c r="S21" s="536">
        <v>101.1587602660049</v>
      </c>
      <c r="T21" s="536">
        <v>111.1991935956721</v>
      </c>
      <c r="U21" s="536">
        <v>117.30352859995986</v>
      </c>
      <c r="V21" s="536">
        <v>115.04386744328525</v>
      </c>
      <c r="W21" s="536">
        <v>121.57068080560964</v>
      </c>
      <c r="X21" s="536">
        <v>126.56462598825611</v>
      </c>
      <c r="Y21" s="536">
        <v>135.30541071728507</v>
      </c>
      <c r="Z21" s="536">
        <v>142.44338524552705</v>
      </c>
    </row>
    <row r="22" spans="1:26" x14ac:dyDescent="0.25">
      <c r="A22" s="219" t="s">
        <v>124</v>
      </c>
      <c r="B22" s="583">
        <v>1.2885642428065003E-2</v>
      </c>
      <c r="C22" s="583">
        <v>6.8636171805423363E-2</v>
      </c>
      <c r="D22" s="583">
        <v>-5.4994777945562179E-2</v>
      </c>
      <c r="E22" s="583">
        <v>-7.8513187752856761E-2</v>
      </c>
      <c r="F22" s="583">
        <v>-4.3169360605762264E-2</v>
      </c>
      <c r="G22" s="583">
        <v>6.9849216575037731E-2</v>
      </c>
      <c r="H22" s="583">
        <v>6.7416520536123459E-2</v>
      </c>
      <c r="I22" s="583">
        <v>8.0505952180298435E-2</v>
      </c>
      <c r="J22" s="583">
        <v>4.7629231387416038E-2</v>
      </c>
      <c r="K22" s="583">
        <v>-4.5409064203709382E-2</v>
      </c>
      <c r="L22" s="583">
        <v>4.6178007983585401E-2</v>
      </c>
      <c r="M22" s="583">
        <v>9.3197182093113895E-2</v>
      </c>
      <c r="N22" s="583"/>
      <c r="P22" s="584">
        <v>100</v>
      </c>
      <c r="Q22" s="584">
        <v>94.500522206394834</v>
      </c>
      <c r="R22" s="584">
        <v>87.080984947725298</v>
      </c>
      <c r="S22" s="584">
        <v>83.321754506611995</v>
      </c>
      <c r="T22" s="584">
        <v>89.141713799850095</v>
      </c>
      <c r="U22" s="584">
        <v>95.15133796040341</v>
      </c>
      <c r="V22" s="584">
        <v>102.81158702413506</v>
      </c>
      <c r="W22" s="584">
        <v>107.70842389181506</v>
      </c>
      <c r="X22" s="584">
        <v>102.81748515603128</v>
      </c>
      <c r="Y22" s="584">
        <v>107.56539180641867</v>
      </c>
      <c r="Z22" s="584">
        <v>117.59018321351861</v>
      </c>
    </row>
    <row r="23" spans="1:26" x14ac:dyDescent="0.25">
      <c r="A23" s="219" t="s">
        <v>165</v>
      </c>
      <c r="B23" s="583">
        <v>-5.227202380506335E-3</v>
      </c>
      <c r="C23" s="583">
        <v>2.6013068368273551E-3</v>
      </c>
      <c r="D23" s="583">
        <v>7.0194886590799754E-3</v>
      </c>
      <c r="E23" s="583">
        <v>-1.3848220698384206E-2</v>
      </c>
      <c r="F23" s="583">
        <v>8.4301637300755905E-2</v>
      </c>
      <c r="G23" s="583">
        <v>0.1443481918444407</v>
      </c>
      <c r="H23" s="583">
        <v>6.6855650831171287E-2</v>
      </c>
      <c r="I23" s="583">
        <v>2.4672686733950622E-2</v>
      </c>
      <c r="J23" s="583">
        <v>7.4125460636659035E-2</v>
      </c>
      <c r="K23" s="583">
        <v>7.7814919077773492E-2</v>
      </c>
      <c r="L23" s="583">
        <v>0.12833711287132155</v>
      </c>
      <c r="M23" s="583">
        <v>6.0140324770628251E-2</v>
      </c>
      <c r="N23" s="583"/>
      <c r="P23" s="584">
        <v>100</v>
      </c>
      <c r="Q23" s="584">
        <v>100.70194887668575</v>
      </c>
      <c r="R23" s="584">
        <v>99.307406053255505</v>
      </c>
      <c r="S23" s="584">
        <v>107.67918299041372</v>
      </c>
      <c r="T23" s="584">
        <v>123.2224783420331</v>
      </c>
      <c r="U23" s="584">
        <v>131.4605973393974</v>
      </c>
      <c r="V23" s="584">
        <v>134.70408347514447</v>
      </c>
      <c r="W23" s="584">
        <v>144.68908571237853</v>
      </c>
      <c r="X23" s="584">
        <v>155.94805520852429</v>
      </c>
      <c r="Y23" s="584">
        <v>175.96197837188376</v>
      </c>
      <c r="Z23" s="584">
        <v>186.5443888984511</v>
      </c>
    </row>
    <row r="24" spans="1:26" x14ac:dyDescent="0.25">
      <c r="A24" s="221" t="s">
        <v>166</v>
      </c>
      <c r="B24" s="583">
        <v>-3.1826778386307986E-3</v>
      </c>
      <c r="C24" s="583">
        <v>-0.12488833897813867</v>
      </c>
      <c r="D24" s="583">
        <v>0.17538820991864235</v>
      </c>
      <c r="E24" s="583">
        <v>-0.14924300744709107</v>
      </c>
      <c r="F24" s="583">
        <v>8.5295626096184352E-2</v>
      </c>
      <c r="G24" s="583">
        <v>5.0085452472472758E-2</v>
      </c>
      <c r="H24" s="583">
        <v>2.4380250984482155E-2</v>
      </c>
      <c r="I24" s="583">
        <v>-0.17981684102919326</v>
      </c>
      <c r="J24" s="583">
        <v>2.7275941530414016E-2</v>
      </c>
      <c r="K24" s="583">
        <v>4.9174119752658507E-2</v>
      </c>
      <c r="L24" s="583">
        <v>-5.137705905286194E-2</v>
      </c>
      <c r="M24" s="583">
        <v>-1.278706696132903E-2</v>
      </c>
      <c r="N24" s="583"/>
      <c r="P24" s="584">
        <v>100</v>
      </c>
      <c r="Q24" s="584">
        <v>117.53882100914137</v>
      </c>
      <c r="R24" s="584">
        <v>99.996973855253131</v>
      </c>
      <c r="S24" s="584">
        <v>108.52627834796073</v>
      </c>
      <c r="T24" s="584">
        <v>113.96186612144901</v>
      </c>
      <c r="U24" s="584">
        <v>116.74028500245151</v>
      </c>
      <c r="V24" s="584">
        <v>95.748415749740133</v>
      </c>
      <c r="W24" s="584">
        <v>98.360043939359812</v>
      </c>
      <c r="X24" s="584">
        <v>103.19681251891065</v>
      </c>
      <c r="Y24" s="584">
        <v>97.894863788059453</v>
      </c>
      <c r="Z24" s="584">
        <v>96.643075609631353</v>
      </c>
    </row>
    <row r="25" spans="1:26" x14ac:dyDescent="0.25">
      <c r="A25" s="206" t="s">
        <v>167</v>
      </c>
      <c r="B25" s="535">
        <v>3.4611828922272769E-2</v>
      </c>
      <c r="C25" s="535">
        <v>-4.6204089984372976E-3</v>
      </c>
      <c r="D25" s="535">
        <v>-9.0715406583720126E-3</v>
      </c>
      <c r="E25" s="535">
        <v>-4.4831533862339512E-3</v>
      </c>
      <c r="F25" s="535">
        <v>3.035587700687592E-2</v>
      </c>
      <c r="G25" s="535">
        <v>1.99630044112733E-2</v>
      </c>
      <c r="H25" s="535">
        <v>4.2403491959969619E-2</v>
      </c>
      <c r="I25" s="535">
        <v>-1.9262768048692314E-2</v>
      </c>
      <c r="J25" s="535">
        <v>3.8665760715313136E-2</v>
      </c>
      <c r="K25" s="535">
        <v>5.6118180147649355E-2</v>
      </c>
      <c r="L25" s="535">
        <v>6.5162298612954972E-2</v>
      </c>
      <c r="M25" s="535">
        <v>4.7843557907143675E-2</v>
      </c>
      <c r="N25" s="535"/>
      <c r="P25" s="584">
        <v>100</v>
      </c>
      <c r="Q25" s="584">
        <v>99.092845934162796</v>
      </c>
      <c r="R25" s="584">
        <v>98.64897232914106</v>
      </c>
      <c r="S25" s="584">
        <v>101.6431621995753</v>
      </c>
      <c r="T25" s="584">
        <v>103.67226509493302</v>
      </c>
      <c r="U25" s="584">
        <v>108.0683311539306</v>
      </c>
      <c r="V25" s="584">
        <v>105.98663595791302</v>
      </c>
      <c r="W25" s="584">
        <v>110.0846898628827</v>
      </c>
      <c r="X25" s="584">
        <v>116.26244232010606</v>
      </c>
      <c r="Y25" s="584">
        <v>123.83837030404027</v>
      </c>
      <c r="Z25" s="584">
        <v>129.76323854480793</v>
      </c>
    </row>
    <row r="26" spans="1:26" x14ac:dyDescent="0.25">
      <c r="A26" s="220" t="s">
        <v>168</v>
      </c>
      <c r="B26" s="535">
        <v>1.807374253549332E-2</v>
      </c>
      <c r="C26" s="535">
        <v>5.9941282868141155E-3</v>
      </c>
      <c r="D26" s="535">
        <v>1.7743804090600168E-2</v>
      </c>
      <c r="E26" s="535">
        <v>1.5778489975541987E-3</v>
      </c>
      <c r="F26" s="535">
        <v>2.332974464834825E-2</v>
      </c>
      <c r="G26" s="535">
        <v>2.2804083943930298E-2</v>
      </c>
      <c r="H26" s="535">
        <v>3.0569209195910885E-2</v>
      </c>
      <c r="I26" s="535">
        <v>-1.8244279776689742E-2</v>
      </c>
      <c r="J26" s="535">
        <v>5.3611925013719031E-2</v>
      </c>
      <c r="K26" s="535">
        <v>4.9056108716590607E-2</v>
      </c>
      <c r="L26" s="535">
        <v>4.0804603752499613E-2</v>
      </c>
      <c r="M26" s="535">
        <v>2.7769608679381053E-2</v>
      </c>
      <c r="N26" s="535"/>
      <c r="P26" s="584">
        <v>100</v>
      </c>
      <c r="Q26" s="584">
        <v>101.77438040863431</v>
      </c>
      <c r="R26" s="584">
        <v>101.93534752610621</v>
      </c>
      <c r="S26" s="584">
        <v>104.31308171722428</v>
      </c>
      <c r="T26" s="584">
        <v>106.69184598957219</v>
      </c>
      <c r="U26" s="584">
        <v>109.95333134869425</v>
      </c>
      <c r="V26" s="584">
        <v>107.94731200960787</v>
      </c>
      <c r="W26" s="584">
        <v>113.7345752064995</v>
      </c>
      <c r="X26" s="584">
        <v>119.31395089266479</v>
      </c>
      <c r="Y26" s="584">
        <v>124.18250938098518</v>
      </c>
      <c r="Z26" s="584">
        <v>127.6310090713187</v>
      </c>
    </row>
    <row r="27" spans="1:26" x14ac:dyDescent="0.25">
      <c r="A27" s="222" t="s">
        <v>169</v>
      </c>
      <c r="B27" s="535"/>
      <c r="C27" s="535"/>
      <c r="D27" s="535"/>
      <c r="E27" s="535"/>
      <c r="F27" s="535"/>
      <c r="G27" s="535"/>
      <c r="H27" s="535"/>
      <c r="I27" s="535"/>
      <c r="J27" s="535"/>
      <c r="K27" s="535"/>
      <c r="L27" s="535"/>
      <c r="M27" s="535"/>
      <c r="N27" s="535"/>
      <c r="P27" s="584"/>
      <c r="Q27" s="584"/>
      <c r="R27" s="584"/>
      <c r="S27" s="584"/>
      <c r="T27" s="584"/>
      <c r="U27" s="584"/>
      <c r="V27" s="584"/>
      <c r="W27" s="584"/>
      <c r="X27" s="584"/>
      <c r="Y27" s="584"/>
      <c r="Z27" s="584"/>
    </row>
    <row r="28" spans="1:26" x14ac:dyDescent="0.25">
      <c r="A28" s="223" t="s">
        <v>170</v>
      </c>
      <c r="B28" s="583">
        <v>2.4168421277867891E-2</v>
      </c>
      <c r="C28" s="583">
        <v>5.6876602940167942E-3</v>
      </c>
      <c r="D28" s="583">
        <v>5.4240320122057151E-2</v>
      </c>
      <c r="E28" s="583">
        <v>5.0681732732402729E-3</v>
      </c>
      <c r="F28" s="583">
        <v>1.0068634759430761E-2</v>
      </c>
      <c r="G28" s="583">
        <v>3.667693886083101E-2</v>
      </c>
      <c r="H28" s="583">
        <v>1.1899000248259295E-2</v>
      </c>
      <c r="I28" s="583">
        <v>7.1002789971741365E-5</v>
      </c>
      <c r="J28" s="583">
        <v>1.0678983154019939E-2</v>
      </c>
      <c r="K28" s="583">
        <v>1.9982910977205393E-2</v>
      </c>
      <c r="L28" s="583">
        <v>1.5956652969979057E-2</v>
      </c>
      <c r="M28" s="583">
        <v>1.6693067582076893E-2</v>
      </c>
      <c r="N28" s="583"/>
      <c r="P28" s="584">
        <v>100</v>
      </c>
      <c r="Q28" s="584">
        <v>105.42403201842036</v>
      </c>
      <c r="R28" s="584">
        <v>105.95833927360719</v>
      </c>
      <c r="S28" s="584">
        <v>107.02519509768366</v>
      </c>
      <c r="T28" s="584">
        <v>110.95055162840733</v>
      </c>
      <c r="U28" s="584">
        <v>112.27075226977826</v>
      </c>
      <c r="V28" s="584">
        <v>112.27872381263631</v>
      </c>
      <c r="W28" s="584">
        <v>113.47774641278632</v>
      </c>
      <c r="X28" s="584">
        <v>115.74536211724691</v>
      </c>
      <c r="Y28" s="584">
        <v>117.59227069343638</v>
      </c>
      <c r="Z28" s="584">
        <v>119.55524641525179</v>
      </c>
    </row>
    <row r="29" spans="1:26" x14ac:dyDescent="0.25">
      <c r="A29" s="219" t="s">
        <v>171</v>
      </c>
      <c r="B29" s="583">
        <v>-6.5257798270353495E-2</v>
      </c>
      <c r="C29" s="583">
        <v>-5.8811593252691585E-2</v>
      </c>
      <c r="D29" s="583">
        <v>2.3039704525190219E-2</v>
      </c>
      <c r="E29" s="583">
        <v>-0.11333219967844022</v>
      </c>
      <c r="F29" s="583">
        <v>-2.0677898088718782E-2</v>
      </c>
      <c r="G29" s="583">
        <v>1.2788884109450782E-2</v>
      </c>
      <c r="H29" s="583">
        <v>3.4324227859254153E-2</v>
      </c>
      <c r="I29" s="583">
        <v>0.23218749298613361</v>
      </c>
      <c r="J29" s="583">
        <v>-8.7511612541830597E-2</v>
      </c>
      <c r="K29" s="583">
        <v>4.1273006079173946E-2</v>
      </c>
      <c r="L29" s="583">
        <v>-3.0398609218143413E-2</v>
      </c>
      <c r="M29" s="583">
        <v>0.27794373293102592</v>
      </c>
      <c r="N29" s="583"/>
      <c r="P29" s="584">
        <v>100</v>
      </c>
      <c r="Q29" s="584">
        <v>102.30397045750728</v>
      </c>
      <c r="R29" s="584">
        <v>90.70963644529688</v>
      </c>
      <c r="S29" s="584">
        <v>88.833951832204562</v>
      </c>
      <c r="T29" s="584">
        <v>89.970038947107369</v>
      </c>
      <c r="U29" s="584">
        <v>93.058191059274378</v>
      </c>
      <c r="V29" s="584">
        <v>114.6651391481402</v>
      </c>
      <c r="W29" s="584">
        <v>104.63060791895306</v>
      </c>
      <c r="X29" s="584">
        <v>108.94902763565968</v>
      </c>
      <c r="Y29" s="584">
        <v>105.63712871986655</v>
      </c>
      <c r="Z29" s="584">
        <v>134.99830661238155</v>
      </c>
    </row>
    <row r="30" spans="1:26" x14ac:dyDescent="0.25">
      <c r="A30" s="219" t="s">
        <v>172</v>
      </c>
      <c r="B30" s="583"/>
      <c r="C30" s="583"/>
      <c r="D30" s="583"/>
      <c r="E30" s="583"/>
      <c r="F30" s="583"/>
      <c r="G30" s="583"/>
      <c r="H30" s="583"/>
      <c r="I30" s="583"/>
      <c r="J30" s="583"/>
      <c r="K30" s="583"/>
      <c r="L30" s="583"/>
      <c r="M30" s="583"/>
      <c r="N30" s="583"/>
      <c r="P30" s="584"/>
      <c r="Q30" s="584"/>
      <c r="R30" s="584"/>
      <c r="S30" s="584"/>
      <c r="T30" s="584"/>
      <c r="U30" s="584"/>
      <c r="V30" s="584"/>
      <c r="W30" s="584"/>
      <c r="X30" s="584"/>
      <c r="Y30" s="584"/>
      <c r="Z30" s="584"/>
    </row>
    <row r="31" spans="1:26" x14ac:dyDescent="0.25">
      <c r="A31" s="206" t="s">
        <v>173</v>
      </c>
      <c r="B31" s="535">
        <v>3.3965779652595174E-2</v>
      </c>
      <c r="C31" s="535">
        <v>-3.9887743411397558E-3</v>
      </c>
      <c r="D31" s="535">
        <v>-5.1543691114674939E-3</v>
      </c>
      <c r="E31" s="535">
        <v>-3.8569215625220421E-3</v>
      </c>
      <c r="F31" s="535">
        <v>2.9013828383504414E-2</v>
      </c>
      <c r="G31" s="535">
        <v>2.1048313910984495E-2</v>
      </c>
      <c r="H31" s="535">
        <v>4.039238184932592E-2</v>
      </c>
      <c r="I31" s="535">
        <v>-1.8023033718209347E-2</v>
      </c>
      <c r="J31" s="535">
        <v>3.6838104574170361E-2</v>
      </c>
      <c r="K31" s="535">
        <v>5.3818322507948935E-2</v>
      </c>
      <c r="L31" s="535">
        <v>6.2130607871217602E-2</v>
      </c>
      <c r="M31" s="535">
        <v>4.6007729421819299E-2</v>
      </c>
      <c r="N31" s="535"/>
      <c r="P31" s="584">
        <v>100</v>
      </c>
      <c r="Q31" s="584">
        <v>99.484563088470736</v>
      </c>
      <c r="R31" s="584">
        <v>99.101210564055918</v>
      </c>
      <c r="S31" s="584">
        <v>101.97615424605091</v>
      </c>
      <c r="T31" s="584">
        <v>104.12258035204869</v>
      </c>
      <c r="U31" s="584">
        <v>108.32833937675022</v>
      </c>
      <c r="V31" s="584">
        <v>106.37593406314784</v>
      </c>
      <c r="W31" s="584">
        <v>110.29462184634113</v>
      </c>
      <c r="X31" s="584">
        <v>116.23049337575979</v>
      </c>
      <c r="Y31" s="584">
        <v>123.45196458236728</v>
      </c>
      <c r="Z31" s="584">
        <v>129.13170916546486</v>
      </c>
    </row>
    <row r="32" spans="1:26" x14ac:dyDescent="0.25">
      <c r="A32" s="220" t="s">
        <v>174</v>
      </c>
      <c r="B32" s="535">
        <v>1.0662720799064163E-2</v>
      </c>
      <c r="C32" s="535">
        <v>6.6363218698306525E-4</v>
      </c>
      <c r="D32" s="535">
        <v>1.8153519735526258E-2</v>
      </c>
      <c r="E32" s="535">
        <v>-7.354793707658569E-3</v>
      </c>
      <c r="F32" s="535">
        <v>2.0274000786086432E-2</v>
      </c>
      <c r="G32" s="535">
        <v>2.2136574837594347E-2</v>
      </c>
      <c r="H32" s="535">
        <v>3.0817190916283321E-2</v>
      </c>
      <c r="I32" s="535">
        <v>-1.6494788009331351E-3</v>
      </c>
      <c r="J32" s="535">
        <v>4.2070064488394676E-2</v>
      </c>
      <c r="K32" s="535">
        <v>4.8497936373219419E-2</v>
      </c>
      <c r="L32" s="535">
        <v>3.5724964348694765E-2</v>
      </c>
      <c r="M32" s="535">
        <v>4.4477608651565692E-2</v>
      </c>
      <c r="N32" s="535"/>
      <c r="P32" s="584">
        <v>100</v>
      </c>
      <c r="Q32" s="584">
        <v>101.81535197315972</v>
      </c>
      <c r="R32" s="584">
        <v>101.06687398346774</v>
      </c>
      <c r="S32" s="584">
        <v>103.1155437909912</v>
      </c>
      <c r="T32" s="584">
        <v>105.39816874264525</v>
      </c>
      <c r="U32" s="584">
        <v>108.64624423139992</v>
      </c>
      <c r="V32" s="584">
        <v>108.46703455435394</v>
      </c>
      <c r="W32" s="584">
        <v>113.03024969292055</v>
      </c>
      <c r="X32" s="584">
        <v>118.51198355077692</v>
      </c>
      <c r="Y32" s="584">
        <v>122.74581993802153</v>
      </c>
      <c r="Z32" s="584">
        <v>128.20526048084039</v>
      </c>
    </row>
    <row r="33" spans="1:26" x14ac:dyDescent="0.25">
      <c r="A33" s="224" t="s">
        <v>175</v>
      </c>
      <c r="B33" s="535"/>
      <c r="C33" s="535"/>
      <c r="D33" s="535"/>
      <c r="E33" s="535"/>
      <c r="F33" s="535"/>
      <c r="G33" s="535"/>
      <c r="H33" s="535"/>
      <c r="I33" s="535"/>
      <c r="J33" s="535"/>
      <c r="K33" s="535"/>
      <c r="L33" s="535"/>
      <c r="M33" s="535"/>
      <c r="N33" s="535"/>
      <c r="P33" s="584"/>
      <c r="Q33" s="584"/>
      <c r="R33" s="584"/>
      <c r="S33" s="584"/>
      <c r="T33" s="584"/>
      <c r="U33" s="584"/>
      <c r="V33" s="584"/>
      <c r="W33" s="584"/>
      <c r="X33" s="584"/>
      <c r="Y33" s="584"/>
      <c r="Z33" s="584"/>
    </row>
    <row r="34" spans="1:26" ht="17.25" x14ac:dyDescent="0.25">
      <c r="A34" s="225" t="s">
        <v>195</v>
      </c>
      <c r="B34" s="535">
        <v>3.5347759931779077E-2</v>
      </c>
      <c r="C34" s="535">
        <v>2.6542808645247051E-2</v>
      </c>
      <c r="D34" s="535">
        <v>2.905017092508877E-2</v>
      </c>
      <c r="E34" s="535">
        <v>1.4700598508115892E-2</v>
      </c>
      <c r="F34" s="535">
        <v>6.1357974329594445E-3</v>
      </c>
      <c r="G34" s="535">
        <v>3.6986121433228991E-3</v>
      </c>
      <c r="H34" s="535">
        <v>5.0645316194988244E-3</v>
      </c>
      <c r="I34" s="535">
        <v>2.6927316676637947E-2</v>
      </c>
      <c r="J34" s="535">
        <v>1.4401207123357684E-2</v>
      </c>
      <c r="K34" s="535">
        <v>1.4474602375441181E-2</v>
      </c>
      <c r="L34" s="535">
        <v>1.1354757355589218E-2</v>
      </c>
      <c r="M34" s="535">
        <v>3.8474058665598276E-2</v>
      </c>
      <c r="N34" s="535"/>
      <c r="P34" s="536">
        <v>100</v>
      </c>
      <c r="Q34" s="536">
        <v>102.90501709249315</v>
      </c>
      <c r="R34" s="536">
        <v>104.41778243323274</v>
      </c>
      <c r="S34" s="536">
        <v>105.05846879463857</v>
      </c>
      <c r="T34" s="536">
        <v>105.44703932307935</v>
      </c>
      <c r="U34" s="536">
        <v>105.98107918791088</v>
      </c>
      <c r="V34" s="536">
        <v>108.83486526892104</v>
      </c>
      <c r="W34" s="536">
        <v>110.40221870590149</v>
      </c>
      <c r="X34" s="536">
        <v>112.0002469230359</v>
      </c>
      <c r="Y34" s="536">
        <v>113.27198255061305</v>
      </c>
      <c r="Z34" s="536">
        <v>117.63001545243395</v>
      </c>
    </row>
    <row r="35" spans="1:26" x14ac:dyDescent="0.25">
      <c r="A35" s="218" t="s">
        <v>176</v>
      </c>
    </row>
    <row r="36" spans="1:26" x14ac:dyDescent="0.25">
      <c r="A36" s="219" t="s">
        <v>177</v>
      </c>
      <c r="B36" s="546">
        <v>-0.98319858383453251</v>
      </c>
      <c r="C36" s="546">
        <v>-1.1586076389481144</v>
      </c>
      <c r="D36" s="546">
        <v>0.21702271884462554</v>
      </c>
      <c r="E36" s="546">
        <v>0.71820100795828568</v>
      </c>
      <c r="F36" s="546">
        <v>0.21297377477506041</v>
      </c>
      <c r="G36" s="546">
        <v>0.55460857592426194</v>
      </c>
      <c r="H36" s="546">
        <v>0.92499183832787102</v>
      </c>
      <c r="I36" s="546">
        <v>-1.3921188122185764</v>
      </c>
      <c r="J36" s="546">
        <v>1.9354317857184444</v>
      </c>
      <c r="K36" s="546">
        <v>4.9904362265734692E-3</v>
      </c>
      <c r="L36" s="546">
        <v>-2.0263002394070333</v>
      </c>
      <c r="M36" s="546">
        <v>-1.2839628615205849</v>
      </c>
      <c r="N36" s="546"/>
    </row>
    <row r="37" spans="1:26" x14ac:dyDescent="0.25">
      <c r="A37" s="219" t="s">
        <v>178</v>
      </c>
      <c r="B37" s="546">
        <v>-1.0140826368875102</v>
      </c>
      <c r="C37" s="546">
        <v>-1.1374497256712135</v>
      </c>
      <c r="D37" s="546">
        <v>-6.0907586182956663E-2</v>
      </c>
      <c r="E37" s="546">
        <v>0.74673179413187607</v>
      </c>
      <c r="F37" s="546">
        <v>0.29245725397137184</v>
      </c>
      <c r="G37" s="546">
        <v>0.39913210710919717</v>
      </c>
      <c r="H37" s="546">
        <v>1.046585887831325</v>
      </c>
      <c r="I37" s="546">
        <v>-1.5326559047550703</v>
      </c>
      <c r="J37" s="546">
        <v>2.2476718547417827</v>
      </c>
      <c r="K37" s="546">
        <v>0.21582714194029323</v>
      </c>
      <c r="L37" s="546">
        <v>-1.8740980983785875</v>
      </c>
      <c r="M37" s="546">
        <v>-1.2259452296520896</v>
      </c>
      <c r="N37" s="546"/>
    </row>
    <row r="38" spans="1:26" x14ac:dyDescent="0.25">
      <c r="A38" s="219" t="s">
        <v>179</v>
      </c>
      <c r="B38" s="546">
        <v>1.2416707678464256</v>
      </c>
      <c r="C38" s="546">
        <v>1.4818269028027187</v>
      </c>
      <c r="D38" s="546">
        <v>1.0918946991858025</v>
      </c>
      <c r="E38" s="546">
        <v>0.49897346833243095</v>
      </c>
      <c r="F38" s="546">
        <v>-1.2315614301953715</v>
      </c>
      <c r="G38" s="546">
        <v>-1.0079291873010154</v>
      </c>
      <c r="H38" s="546">
        <v>-1.8851557490875304</v>
      </c>
      <c r="I38" s="546">
        <v>3.769240249408945</v>
      </c>
      <c r="J38" s="546">
        <v>-3.1712719999064332</v>
      </c>
      <c r="K38" s="546">
        <v>-2.7871072571190036</v>
      </c>
      <c r="L38" s="546">
        <v>-2.0432277177653058</v>
      </c>
      <c r="M38" s="546">
        <v>1.0119165943356156</v>
      </c>
      <c r="N38" s="546"/>
    </row>
    <row r="39" spans="1:26" x14ac:dyDescent="0.25">
      <c r="A39" s="547" t="s">
        <v>180</v>
      </c>
      <c r="B39" s="548">
        <v>0.357109022534015</v>
      </c>
      <c r="C39" s="548">
        <v>0.48105743621077668</v>
      </c>
      <c r="D39" s="548">
        <v>-7.170947101033498E-3</v>
      </c>
      <c r="E39" s="548">
        <v>-0.21452819798726708</v>
      </c>
      <c r="F39" s="548">
        <v>-0.14402244010088872</v>
      </c>
      <c r="G39" s="548">
        <v>-0.22853450516882301</v>
      </c>
      <c r="H39" s="548">
        <v>-0.36105230666544941</v>
      </c>
      <c r="I39" s="548">
        <v>0.61522561514858332</v>
      </c>
      <c r="J39" s="548">
        <v>-0.71795295831764427</v>
      </c>
      <c r="K39" s="548">
        <v>-0.15262583554977915</v>
      </c>
      <c r="L39" s="548">
        <v>0.41156929597119696</v>
      </c>
      <c r="M39" s="548">
        <v>0.47070102801992153</v>
      </c>
      <c r="N39" s="518"/>
    </row>
    <row r="40" spans="1:26" x14ac:dyDescent="0.25">
      <c r="A40" s="1727" t="s">
        <v>535</v>
      </c>
      <c r="B40" s="1727"/>
      <c r="C40" s="1727"/>
      <c r="D40" s="1727"/>
      <c r="E40" s="1727"/>
      <c r="F40" s="1727"/>
    </row>
    <row r="41" spans="1:26" x14ac:dyDescent="0.25">
      <c r="A41" s="565" t="s">
        <v>197</v>
      </c>
      <c r="B41" s="565"/>
      <c r="C41" s="565"/>
      <c r="D41" s="565"/>
      <c r="E41" s="565"/>
      <c r="F41" s="565"/>
    </row>
    <row r="42" spans="1:26" x14ac:dyDescent="0.25">
      <c r="A42" s="1632" t="s">
        <v>1995</v>
      </c>
      <c r="B42" s="1632"/>
      <c r="C42" s="1632"/>
      <c r="D42" s="1632"/>
      <c r="E42" s="1632"/>
      <c r="F42" s="1632"/>
      <c r="G42" s="1632"/>
      <c r="H42" s="1632"/>
    </row>
    <row r="43" spans="1:26" x14ac:dyDescent="0.25">
      <c r="A43" s="227" t="s">
        <v>537</v>
      </c>
    </row>
    <row r="46" spans="1:26" ht="18.75" x14ac:dyDescent="0.25">
      <c r="A46" s="212" t="s">
        <v>606</v>
      </c>
      <c r="B46" s="676"/>
      <c r="C46" s="677"/>
      <c r="D46" s="677"/>
      <c r="E46" s="677"/>
      <c r="F46" s="677"/>
      <c r="G46" s="677"/>
      <c r="H46" s="677"/>
      <c r="I46" s="677"/>
      <c r="J46" s="677"/>
      <c r="K46" s="677"/>
      <c r="L46" s="677"/>
    </row>
    <row r="47" spans="1:26" x14ac:dyDescent="0.25">
      <c r="A47" s="213" t="s">
        <v>142</v>
      </c>
      <c r="B47" s="678"/>
      <c r="C47" s="677"/>
      <c r="D47" s="677"/>
      <c r="E47" s="677"/>
      <c r="F47" s="677"/>
      <c r="G47" s="677"/>
      <c r="H47" s="677"/>
      <c r="I47" s="677"/>
      <c r="J47" s="677"/>
      <c r="K47" s="677"/>
    </row>
    <row r="48" spans="1:26" x14ac:dyDescent="0.25">
      <c r="A48" s="214" t="s">
        <v>233</v>
      </c>
      <c r="B48" s="679">
        <v>2012</v>
      </c>
      <c r="C48" s="679">
        <v>2013</v>
      </c>
      <c r="D48" s="679">
        <v>2014</v>
      </c>
      <c r="E48" s="679">
        <v>2015</v>
      </c>
      <c r="F48" s="679">
        <v>2016</v>
      </c>
      <c r="G48" s="679">
        <v>2017</v>
      </c>
      <c r="H48" s="679">
        <v>2018</v>
      </c>
      <c r="I48" s="679">
        <v>2019</v>
      </c>
      <c r="J48" s="679">
        <v>2020</v>
      </c>
      <c r="K48" s="1582">
        <v>2021</v>
      </c>
      <c r="L48" s="1582">
        <v>2022</v>
      </c>
      <c r="M48" s="1582">
        <v>2023</v>
      </c>
      <c r="N48" s="1582">
        <v>2024</v>
      </c>
    </row>
    <row r="49" spans="1:14" x14ac:dyDescent="0.25">
      <c r="A49" s="215" t="s">
        <v>147</v>
      </c>
      <c r="B49" s="680">
        <v>175.20927828999999</v>
      </c>
      <c r="C49" s="680">
        <v>180.82172987199999</v>
      </c>
      <c r="D49" s="680">
        <v>184.90040158599999</v>
      </c>
      <c r="E49" s="680">
        <v>187.367666805</v>
      </c>
      <c r="F49" s="680">
        <v>187.41574155699999</v>
      </c>
      <c r="G49" s="680">
        <v>190.811199784</v>
      </c>
      <c r="H49" s="680">
        <v>192.52876950800001</v>
      </c>
      <c r="I49" s="680">
        <v>195.74064684199999</v>
      </c>
      <c r="J49" s="680">
        <v>195.44879710999999</v>
      </c>
      <c r="K49" s="1583">
        <v>201.09253985300001</v>
      </c>
      <c r="L49" s="1583">
        <v>210.67914196300001</v>
      </c>
      <c r="M49" s="1583">
        <v>224.09818323600001</v>
      </c>
      <c r="N49" s="1583">
        <v>233.259639249</v>
      </c>
    </row>
    <row r="50" spans="1:14" x14ac:dyDescent="0.25">
      <c r="A50" s="198" t="s">
        <v>35</v>
      </c>
      <c r="B50" s="681">
        <v>41.715503456</v>
      </c>
      <c r="C50" s="681">
        <v>43.252538147000003</v>
      </c>
      <c r="D50" s="681">
        <v>43.175488936999997</v>
      </c>
      <c r="E50" s="681">
        <v>42.787411163000002</v>
      </c>
      <c r="F50" s="681">
        <v>42.343186285999998</v>
      </c>
      <c r="G50" s="681">
        <v>43.263563752000003</v>
      </c>
      <c r="H50" s="681">
        <v>44.440938854999999</v>
      </c>
      <c r="I50" s="681">
        <v>46.032637649000002</v>
      </c>
      <c r="J50" s="681">
        <v>44.627059308</v>
      </c>
      <c r="K50" s="1584">
        <v>47.394106227999998</v>
      </c>
      <c r="L50" s="1584">
        <v>51.318885350999999</v>
      </c>
      <c r="M50" s="1584">
        <v>56.057945119000003</v>
      </c>
      <c r="N50" s="1584">
        <v>59.295454114000002</v>
      </c>
    </row>
    <row r="51" spans="1:14" x14ac:dyDescent="0.25">
      <c r="A51" s="198" t="s">
        <v>37</v>
      </c>
      <c r="B51" s="681">
        <v>58.559674479999998</v>
      </c>
      <c r="C51" s="681">
        <v>60.900230497999999</v>
      </c>
      <c r="D51" s="681">
        <v>63.299349759999998</v>
      </c>
      <c r="E51" s="681">
        <v>64.591190037000004</v>
      </c>
      <c r="F51" s="681">
        <v>65.194659325000003</v>
      </c>
      <c r="G51" s="681">
        <v>66.918009818000002</v>
      </c>
      <c r="H51" s="681">
        <v>67.481285697000004</v>
      </c>
      <c r="I51" s="681">
        <v>68.634130378999998</v>
      </c>
      <c r="J51" s="681">
        <v>69.389653917999993</v>
      </c>
      <c r="K51" s="1584">
        <v>71.341962201000001</v>
      </c>
      <c r="L51" s="1584">
        <v>75.099768260999994</v>
      </c>
      <c r="M51" s="1584">
        <v>78.736916132000005</v>
      </c>
      <c r="N51" s="1584">
        <v>82.489442808000007</v>
      </c>
    </row>
    <row r="52" spans="1:14" x14ac:dyDescent="0.25">
      <c r="A52" s="198" t="s">
        <v>148</v>
      </c>
      <c r="B52" s="681">
        <v>5.8658080840000002</v>
      </c>
      <c r="C52" s="681">
        <v>5.968913927</v>
      </c>
      <c r="D52" s="681">
        <v>6.0237607840000003</v>
      </c>
      <c r="E52" s="681">
        <v>6.0960672840000001</v>
      </c>
      <c r="F52" s="681">
        <v>5.858514242</v>
      </c>
      <c r="G52" s="681">
        <v>5.2745258679999996</v>
      </c>
      <c r="H52" s="681">
        <v>5.0026245249999999</v>
      </c>
      <c r="I52" s="681">
        <v>4.7078770820000004</v>
      </c>
      <c r="J52" s="681">
        <v>4.4023880709999998</v>
      </c>
      <c r="K52" s="1584">
        <v>4.1092265369999996</v>
      </c>
      <c r="L52" s="1584">
        <v>3.955000552</v>
      </c>
      <c r="M52" s="1584">
        <v>5.048939807</v>
      </c>
      <c r="N52" s="1584">
        <v>5.7200789869999999</v>
      </c>
    </row>
    <row r="53" spans="1:14" x14ac:dyDescent="0.25">
      <c r="A53" s="198" t="s">
        <v>39</v>
      </c>
      <c r="B53" s="681">
        <v>62.887451059</v>
      </c>
      <c r="C53" s="681">
        <v>64.363620419</v>
      </c>
      <c r="D53" s="681">
        <v>65.879429100999999</v>
      </c>
      <c r="E53" s="681">
        <v>67.372515985999996</v>
      </c>
      <c r="F53" s="681">
        <v>67.491051631000005</v>
      </c>
      <c r="G53" s="681">
        <v>68.497665579</v>
      </c>
      <c r="H53" s="681">
        <v>68.926639922999996</v>
      </c>
      <c r="I53" s="681">
        <v>69.797895873000002</v>
      </c>
      <c r="J53" s="681">
        <v>69.815260154000001</v>
      </c>
      <c r="K53" s="1584">
        <v>70.710062311000002</v>
      </c>
      <c r="L53" s="1584">
        <v>72.646176181000001</v>
      </c>
      <c r="M53" s="1584">
        <v>76.009180880000002</v>
      </c>
      <c r="N53" s="1584">
        <v>77.907706171000001</v>
      </c>
    </row>
    <row r="54" spans="1:14" x14ac:dyDescent="0.25">
      <c r="A54" s="198" t="s">
        <v>149</v>
      </c>
      <c r="B54" s="681">
        <v>6.1808412089999996</v>
      </c>
      <c r="C54" s="681">
        <v>6.3364268780000002</v>
      </c>
      <c r="D54" s="681">
        <v>6.5223730020000001</v>
      </c>
      <c r="E54" s="681">
        <v>6.5204823320000003</v>
      </c>
      <c r="F54" s="681">
        <v>6.5283300720000002</v>
      </c>
      <c r="G54" s="681">
        <v>6.8574347639999997</v>
      </c>
      <c r="H54" s="681">
        <v>6.6772805069999999</v>
      </c>
      <c r="I54" s="681">
        <v>6.5681058569999999</v>
      </c>
      <c r="J54" s="681">
        <v>7.2144356570000001</v>
      </c>
      <c r="K54" s="1584">
        <v>7.5371825729999999</v>
      </c>
      <c r="L54" s="1584">
        <v>7.6593116160000001</v>
      </c>
      <c r="M54" s="1584">
        <v>8.2452012979999996</v>
      </c>
      <c r="N54" s="1584">
        <v>7.8469571690000004</v>
      </c>
    </row>
    <row r="55" spans="1:14" x14ac:dyDescent="0.25">
      <c r="A55" s="216" t="s">
        <v>150</v>
      </c>
      <c r="B55" s="682">
        <v>212.153054841</v>
      </c>
      <c r="C55" s="682">
        <v>216.37297646799999</v>
      </c>
      <c r="D55" s="682">
        <v>218.22803808800001</v>
      </c>
      <c r="E55" s="682">
        <v>221.70790230399999</v>
      </c>
      <c r="F55" s="682">
        <v>223.66556723900001</v>
      </c>
      <c r="G55" s="682">
        <v>228.298030993</v>
      </c>
      <c r="H55" s="682">
        <v>231.89179281400001</v>
      </c>
      <c r="I55" s="682">
        <v>238.41656728000001</v>
      </c>
      <c r="J55" s="682">
        <v>234.09175199699999</v>
      </c>
      <c r="K55" s="1585">
        <v>246.56699533299999</v>
      </c>
      <c r="L55" s="1585">
        <v>258.22132236200002</v>
      </c>
      <c r="M55" s="1585">
        <v>268.01228393700001</v>
      </c>
      <c r="N55" s="1585">
        <v>274.75004005300002</v>
      </c>
    </row>
    <row r="56" spans="1:14" x14ac:dyDescent="0.25">
      <c r="A56" s="198" t="s">
        <v>60</v>
      </c>
      <c r="B56" s="681">
        <v>118.454791692</v>
      </c>
      <c r="C56" s="681">
        <v>121.494950825</v>
      </c>
      <c r="D56" s="681">
        <v>125.013535433</v>
      </c>
      <c r="E56" s="681">
        <v>131.36053848399999</v>
      </c>
      <c r="F56" s="681">
        <v>135.114464312</v>
      </c>
      <c r="G56" s="681">
        <v>140.297982217</v>
      </c>
      <c r="H56" s="681">
        <v>147.65812915699999</v>
      </c>
      <c r="I56" s="681">
        <v>152.70418246</v>
      </c>
      <c r="J56" s="681">
        <v>150.700233363</v>
      </c>
      <c r="K56" s="1584">
        <v>156.91811227700001</v>
      </c>
      <c r="L56" s="1584">
        <v>164.884000176</v>
      </c>
      <c r="M56" s="1584">
        <v>170.501167439</v>
      </c>
      <c r="N56" s="1584">
        <v>173.66093981200001</v>
      </c>
    </row>
    <row r="57" spans="1:14" x14ac:dyDescent="0.25">
      <c r="A57" s="198" t="s">
        <v>153</v>
      </c>
      <c r="B57" s="681">
        <v>52.436109549999998</v>
      </c>
      <c r="C57" s="681">
        <v>52.060511466999998</v>
      </c>
      <c r="D57" s="681">
        <v>49.289727579999997</v>
      </c>
      <c r="E57" s="681">
        <v>44.852208447000002</v>
      </c>
      <c r="F57" s="681">
        <v>41.245842498999998</v>
      </c>
      <c r="G57" s="681">
        <v>38.951381253000001</v>
      </c>
      <c r="H57" s="681">
        <v>34.791494010999997</v>
      </c>
      <c r="I57" s="681">
        <v>35.018854537000003</v>
      </c>
      <c r="J57" s="681">
        <v>35.020987986999998</v>
      </c>
      <c r="K57" s="1584">
        <v>36.992474756999997</v>
      </c>
      <c r="L57" s="1584">
        <v>37.207667213999997</v>
      </c>
      <c r="M57" s="1584">
        <v>37.907651600000001</v>
      </c>
      <c r="N57" s="1584">
        <v>38.183254253999998</v>
      </c>
    </row>
    <row r="58" spans="1:14" x14ac:dyDescent="0.25">
      <c r="A58" s="198" t="s">
        <v>157</v>
      </c>
      <c r="B58" s="681">
        <v>13.126744358</v>
      </c>
      <c r="C58" s="681">
        <v>14.229641321000001</v>
      </c>
      <c r="D58" s="681">
        <v>14.660152355999999</v>
      </c>
      <c r="E58" s="681">
        <v>15.866488842000001</v>
      </c>
      <c r="F58" s="681">
        <v>17.232506692000001</v>
      </c>
      <c r="G58" s="681">
        <v>17.763802802000001</v>
      </c>
      <c r="H58" s="681">
        <v>17.508149845999998</v>
      </c>
      <c r="I58" s="681">
        <v>17.873703192000001</v>
      </c>
      <c r="J58" s="681">
        <v>18.574940293000001</v>
      </c>
      <c r="K58" s="1584">
        <v>19.540093451000001</v>
      </c>
      <c r="L58" s="1584">
        <v>20.582842585000002</v>
      </c>
      <c r="M58" s="1584">
        <v>21.842290866999999</v>
      </c>
      <c r="N58" s="1584">
        <v>22.651849496000001</v>
      </c>
    </row>
    <row r="59" spans="1:14" x14ac:dyDescent="0.25">
      <c r="A59" s="198" t="s">
        <v>94</v>
      </c>
      <c r="B59" s="681">
        <v>19.506095820999999</v>
      </c>
      <c r="C59" s="681">
        <v>19.952303709999999</v>
      </c>
      <c r="D59" s="681">
        <v>20.138808532999999</v>
      </c>
      <c r="E59" s="681">
        <v>20.726904000000001</v>
      </c>
      <c r="F59" s="681">
        <v>21.130743513999999</v>
      </c>
      <c r="G59" s="681">
        <v>21.938407381000001</v>
      </c>
      <c r="H59" s="681">
        <v>22.922163543</v>
      </c>
      <c r="I59" s="681">
        <v>23.733747311999998</v>
      </c>
      <c r="J59" s="681">
        <v>21.135534622000002</v>
      </c>
      <c r="K59" s="1584">
        <v>23.436835258999999</v>
      </c>
      <c r="L59" s="1584">
        <v>25.471166371999999</v>
      </c>
      <c r="M59" s="1584">
        <v>26.544607484</v>
      </c>
      <c r="N59" s="1584">
        <v>28.42391722</v>
      </c>
    </row>
    <row r="60" spans="1:14" x14ac:dyDescent="0.25">
      <c r="A60" s="217" t="s">
        <v>158</v>
      </c>
      <c r="B60" s="683">
        <v>8.6293134180000006</v>
      </c>
      <c r="C60" s="683">
        <v>8.6355691429999997</v>
      </c>
      <c r="D60" s="683">
        <v>9.1258141849999994</v>
      </c>
      <c r="E60" s="683">
        <v>8.9017625280000008</v>
      </c>
      <c r="F60" s="683">
        <v>8.9420102200000002</v>
      </c>
      <c r="G60" s="683">
        <v>9.3464573370000004</v>
      </c>
      <c r="H60" s="683">
        <v>9.0118562549999996</v>
      </c>
      <c r="I60" s="683">
        <v>9.0860797780000002</v>
      </c>
      <c r="J60" s="683">
        <v>8.6600557299999998</v>
      </c>
      <c r="K60" s="1586">
        <v>9.6794795869999994</v>
      </c>
      <c r="L60" s="1586">
        <v>10.075646014</v>
      </c>
      <c r="M60" s="1586">
        <v>11.216566547999999</v>
      </c>
      <c r="N60" s="1586">
        <v>11.830079270000001</v>
      </c>
    </row>
    <row r="61" spans="1:14" x14ac:dyDescent="0.25">
      <c r="A61" s="218" t="s">
        <v>159</v>
      </c>
      <c r="B61" s="680">
        <v>36.943776550999999</v>
      </c>
      <c r="C61" s="680">
        <v>35.551246595000002</v>
      </c>
      <c r="D61" s="680">
        <v>33.327636501000001</v>
      </c>
      <c r="E61" s="680">
        <v>34.340235497999998</v>
      </c>
      <c r="F61" s="680">
        <v>36.249825682000001</v>
      </c>
      <c r="G61" s="680">
        <v>37.486831207999998</v>
      </c>
      <c r="H61" s="680">
        <v>39.363023304999999</v>
      </c>
      <c r="I61" s="680">
        <v>42.675920437000002</v>
      </c>
      <c r="J61" s="680">
        <v>38.642954885999998</v>
      </c>
      <c r="K61" s="1583">
        <v>45.474455479</v>
      </c>
      <c r="L61" s="1583">
        <v>47.542180399000003</v>
      </c>
      <c r="M61" s="1583">
        <v>43.914100701000002</v>
      </c>
      <c r="N61" s="1583">
        <v>41.490400803999997</v>
      </c>
    </row>
    <row r="62" spans="1:14" x14ac:dyDescent="0.25">
      <c r="A62" s="206" t="s">
        <v>161</v>
      </c>
      <c r="B62" s="680">
        <v>61.705177904000003</v>
      </c>
      <c r="C62" s="680">
        <v>64.292768948000003</v>
      </c>
      <c r="D62" s="680">
        <v>59.081567997999997</v>
      </c>
      <c r="E62" s="680">
        <v>54.401010421999999</v>
      </c>
      <c r="F62" s="680">
        <v>53.269049606000003</v>
      </c>
      <c r="G62" s="680">
        <v>57.179789298000003</v>
      </c>
      <c r="H62" s="680">
        <v>60.412864783000003</v>
      </c>
      <c r="I62" s="680">
        <v>67.926596004000004</v>
      </c>
      <c r="J62" s="680">
        <v>63.139484795000001</v>
      </c>
      <c r="K62" s="1583">
        <v>67.494254685000001</v>
      </c>
      <c r="L62" s="1583">
        <v>72.231763305000001</v>
      </c>
      <c r="M62" s="1583">
        <v>77.247846922999997</v>
      </c>
      <c r="N62" s="1583">
        <v>82.503857154000002</v>
      </c>
    </row>
    <row r="63" spans="1:14" x14ac:dyDescent="0.25">
      <c r="A63" s="219" t="s">
        <v>109</v>
      </c>
      <c r="B63" s="681">
        <v>50.277850672</v>
      </c>
      <c r="C63" s="681">
        <v>52.555925449999997</v>
      </c>
      <c r="D63" s="681">
        <v>47.277420288000002</v>
      </c>
      <c r="E63" s="681">
        <v>42.757572920000001</v>
      </c>
      <c r="F63" s="681">
        <v>41.922055622999999</v>
      </c>
      <c r="G63" s="681">
        <v>44.951801123000003</v>
      </c>
      <c r="H63" s="681">
        <v>48.093324551000002</v>
      </c>
      <c r="I63" s="681">
        <v>54.178322045000002</v>
      </c>
      <c r="J63" s="681">
        <v>47.504246055999999</v>
      </c>
      <c r="K63" s="1584">
        <v>52.032478251999997</v>
      </c>
      <c r="L63" s="1584">
        <v>56.239380697000001</v>
      </c>
      <c r="M63" s="1584">
        <v>60.819270230000001</v>
      </c>
      <c r="N63" s="1584">
        <v>64.538926481999994</v>
      </c>
    </row>
    <row r="64" spans="1:14" x14ac:dyDescent="0.25">
      <c r="A64" s="219" t="s">
        <v>162</v>
      </c>
      <c r="B64" s="681">
        <v>8.4011525999999996</v>
      </c>
      <c r="C64" s="681">
        <v>8.6631475039999994</v>
      </c>
      <c r="D64" s="681">
        <v>8.7393677269999994</v>
      </c>
      <c r="E64" s="681">
        <v>8.2323498149999992</v>
      </c>
      <c r="F64" s="681">
        <v>8.0002689950000008</v>
      </c>
      <c r="G64" s="681">
        <v>8.4254855880000008</v>
      </c>
      <c r="H64" s="681">
        <v>8.9332049280000003</v>
      </c>
      <c r="I64" s="681">
        <v>9.9637776099999993</v>
      </c>
      <c r="J64" s="681">
        <v>11.795742897</v>
      </c>
      <c r="K64" s="1584">
        <v>11.654022809000001</v>
      </c>
      <c r="L64" s="1584">
        <v>11.998222592999999</v>
      </c>
      <c r="M64" s="1584">
        <v>12.784002488</v>
      </c>
      <c r="N64" s="1584">
        <v>13.64599361</v>
      </c>
    </row>
    <row r="65" spans="1:14" x14ac:dyDescent="0.25">
      <c r="A65" s="219" t="s">
        <v>163</v>
      </c>
      <c r="B65" s="681">
        <v>3.0261746299999999</v>
      </c>
      <c r="C65" s="681">
        <v>3.0736959929999998</v>
      </c>
      <c r="D65" s="681">
        <v>3.0647799820000001</v>
      </c>
      <c r="E65" s="681">
        <v>3.4110876860000001</v>
      </c>
      <c r="F65" s="681">
        <v>3.346724987</v>
      </c>
      <c r="G65" s="681">
        <v>3.8025025870000002</v>
      </c>
      <c r="H65" s="681">
        <v>3.386335302</v>
      </c>
      <c r="I65" s="681">
        <v>3.7844963479999998</v>
      </c>
      <c r="J65" s="681">
        <v>3.8394958419999998</v>
      </c>
      <c r="K65" s="1584">
        <v>3.807753623</v>
      </c>
      <c r="L65" s="1584">
        <v>3.9941600140000002</v>
      </c>
      <c r="M65" s="1584">
        <v>3.6445742050000001</v>
      </c>
      <c r="N65" s="1584">
        <v>4.3189370609999997</v>
      </c>
    </row>
    <row r="66" spans="1:14" x14ac:dyDescent="0.25">
      <c r="A66" s="220" t="s">
        <v>164</v>
      </c>
      <c r="B66" s="682">
        <v>21.280285968000001</v>
      </c>
      <c r="C66" s="682">
        <v>21.279378442999999</v>
      </c>
      <c r="D66" s="682">
        <v>20.848835524999998</v>
      </c>
      <c r="E66" s="682">
        <v>21.611104518000001</v>
      </c>
      <c r="F66" s="682">
        <v>20.037360233000001</v>
      </c>
      <c r="G66" s="682">
        <v>21.090423548</v>
      </c>
      <c r="H66" s="682">
        <v>23.183736978999999</v>
      </c>
      <c r="I66" s="682">
        <v>24.456419743000001</v>
      </c>
      <c r="J66" s="682">
        <v>23.985306704999999</v>
      </c>
      <c r="K66" s="1585">
        <v>25.346071289000001</v>
      </c>
      <c r="L66" s="1585">
        <v>26.388193572999999</v>
      </c>
      <c r="M66" s="1585">
        <v>28.210610522</v>
      </c>
      <c r="N66" s="1585">
        <v>29.698848266999999</v>
      </c>
    </row>
    <row r="67" spans="1:14" x14ac:dyDescent="0.25">
      <c r="A67" s="219" t="s">
        <v>124</v>
      </c>
      <c r="B67" s="681">
        <v>5.3422402790000003</v>
      </c>
      <c r="C67" s="681">
        <v>5.4110784770000002</v>
      </c>
      <c r="D67" s="681">
        <v>5.7824741890000002</v>
      </c>
      <c r="E67" s="681">
        <v>5.4644683049999996</v>
      </c>
      <c r="F67" s="681">
        <v>5.0354354790000002</v>
      </c>
      <c r="G67" s="681">
        <v>4.8180589490000001</v>
      </c>
      <c r="H67" s="681">
        <v>5.1545965919999999</v>
      </c>
      <c r="I67" s="681">
        <v>5.5021015589999998</v>
      </c>
      <c r="J67" s="681">
        <v>5.9450534839999998</v>
      </c>
      <c r="K67" s="1584">
        <v>6.2282118110000004</v>
      </c>
      <c r="L67" s="1584">
        <v>5.9471915959999997</v>
      </c>
      <c r="M67" s="1584">
        <v>6.2218210569999997</v>
      </c>
      <c r="N67" s="1584">
        <v>6.8016772469999998</v>
      </c>
    </row>
    <row r="68" spans="1:14" x14ac:dyDescent="0.25">
      <c r="A68" s="219" t="s">
        <v>165</v>
      </c>
      <c r="B68" s="681">
        <v>9.3029248649999996</v>
      </c>
      <c r="C68" s="681">
        <v>9.2542965939999995</v>
      </c>
      <c r="D68" s="681">
        <v>9.2783698589999997</v>
      </c>
      <c r="E68" s="681">
        <v>9.3434992710000007</v>
      </c>
      <c r="F68" s="681">
        <v>9.2141084309999997</v>
      </c>
      <c r="G68" s="681">
        <v>9.9908728579999995</v>
      </c>
      <c r="H68" s="681">
        <v>11.43303729</v>
      </c>
      <c r="I68" s="681">
        <v>12.197400439000001</v>
      </c>
      <c r="J68" s="681">
        <v>12.498343079</v>
      </c>
      <c r="K68" s="1584">
        <v>13.424788518</v>
      </c>
      <c r="L68" s="1584">
        <v>14.456211358999999</v>
      </c>
      <c r="M68" s="1584">
        <v>16.311479789</v>
      </c>
      <c r="N68" s="1584">
        <v>17.292457481</v>
      </c>
    </row>
    <row r="69" spans="1:14" x14ac:dyDescent="0.25">
      <c r="A69" s="221" t="s">
        <v>166</v>
      </c>
      <c r="B69" s="683">
        <v>6.6351208230000003</v>
      </c>
      <c r="C69" s="683">
        <v>6.6140033709999999</v>
      </c>
      <c r="D69" s="683">
        <v>5.7879914760000002</v>
      </c>
      <c r="E69" s="683">
        <v>6.8031369399999999</v>
      </c>
      <c r="F69" s="683">
        <v>5.7878163230000004</v>
      </c>
      <c r="G69" s="683">
        <v>6.2814917399999999</v>
      </c>
      <c r="H69" s="683">
        <v>6.5961030960000002</v>
      </c>
      <c r="I69" s="683">
        <v>6.756917745</v>
      </c>
      <c r="J69" s="683">
        <v>5.5419101409999998</v>
      </c>
      <c r="K69" s="1586">
        <v>5.6930709589999999</v>
      </c>
      <c r="L69" s="1586">
        <v>5.9847906169999998</v>
      </c>
      <c r="M69" s="1586">
        <v>5.6773096770000002</v>
      </c>
      <c r="N69" s="1586">
        <v>5.6047135380000004</v>
      </c>
    </row>
    <row r="70" spans="1:14" x14ac:dyDescent="0.25">
      <c r="A70" s="206" t="s">
        <v>167</v>
      </c>
      <c r="B70" s="680">
        <v>236.914456194</v>
      </c>
      <c r="C70" s="680">
        <v>245.11449882100001</v>
      </c>
      <c r="D70" s="680">
        <v>243.981969585</v>
      </c>
      <c r="E70" s="680">
        <v>241.768677228</v>
      </c>
      <c r="F70" s="680">
        <v>240.68479116399999</v>
      </c>
      <c r="G70" s="680">
        <v>247.990989082</v>
      </c>
      <c r="H70" s="680">
        <v>252.94163429100001</v>
      </c>
      <c r="I70" s="680">
        <v>263.66724284700001</v>
      </c>
      <c r="J70" s="680">
        <v>258.58828190600002</v>
      </c>
      <c r="K70" s="1583">
        <v>268.58679453799999</v>
      </c>
      <c r="L70" s="1583">
        <v>282.91090526800002</v>
      </c>
      <c r="M70" s="1583">
        <v>301.34603015900001</v>
      </c>
      <c r="N70" s="1583">
        <v>315.76349640299998</v>
      </c>
    </row>
    <row r="71" spans="1:14" x14ac:dyDescent="0.25">
      <c r="A71" s="220" t="s">
        <v>168</v>
      </c>
      <c r="B71" s="682">
        <v>233.43334081</v>
      </c>
      <c r="C71" s="682">
        <v>237.652354911</v>
      </c>
      <c r="D71" s="682">
        <v>239.07687361399999</v>
      </c>
      <c r="E71" s="682">
        <v>243.31900682200001</v>
      </c>
      <c r="F71" s="682">
        <v>243.70292747299999</v>
      </c>
      <c r="G71" s="682">
        <v>249.38845454099999</v>
      </c>
      <c r="H71" s="682">
        <v>255.07552979299999</v>
      </c>
      <c r="I71" s="682">
        <v>262.872987024</v>
      </c>
      <c r="J71" s="682">
        <v>258.07705870299998</v>
      </c>
      <c r="K71" s="1585">
        <v>271.91306662199997</v>
      </c>
      <c r="L71" s="1585">
        <v>284.60951593599998</v>
      </c>
      <c r="M71" s="1585">
        <v>296.22289445899997</v>
      </c>
      <c r="N71" s="1585">
        <v>304.44888831999998</v>
      </c>
    </row>
    <row r="72" spans="1:14" x14ac:dyDescent="0.25">
      <c r="A72" s="222" t="s">
        <v>169</v>
      </c>
      <c r="B72" s="684">
        <v>-3.4811153830000001</v>
      </c>
      <c r="C72" s="684">
        <v>-7.46214391</v>
      </c>
      <c r="D72" s="684">
        <v>-4.9050959699999996</v>
      </c>
      <c r="E72" s="684">
        <v>1.5503295939999999</v>
      </c>
      <c r="F72" s="684">
        <v>3.018136309</v>
      </c>
      <c r="G72" s="684">
        <v>1.3974654580000001</v>
      </c>
      <c r="H72" s="684">
        <v>2.133895501</v>
      </c>
      <c r="I72" s="684">
        <v>-0.794255822</v>
      </c>
      <c r="J72" s="684">
        <v>-0.51122320300000001</v>
      </c>
      <c r="K72" s="1588">
        <v>3.3262720840000002</v>
      </c>
      <c r="L72" s="1588">
        <v>1.6986106679999999</v>
      </c>
      <c r="M72" s="1588">
        <v>-5.1231356989999997</v>
      </c>
      <c r="N72" s="1588">
        <v>-11.314608084</v>
      </c>
    </row>
    <row r="73" spans="1:14" x14ac:dyDescent="0.25">
      <c r="A73" s="223" t="s">
        <v>170</v>
      </c>
      <c r="B73" s="685">
        <v>15.622416319999999</v>
      </c>
      <c r="C73" s="685">
        <v>15.999985458999999</v>
      </c>
      <c r="D73" s="685">
        <v>16.090987941000002</v>
      </c>
      <c r="E73" s="685">
        <v>16.963768278</v>
      </c>
      <c r="F73" s="685">
        <v>17.049743594999999</v>
      </c>
      <c r="G73" s="685">
        <v>17.221411236000002</v>
      </c>
      <c r="H73" s="685">
        <v>17.853039883000001</v>
      </c>
      <c r="I73" s="685">
        <v>18.065473209</v>
      </c>
      <c r="J73" s="685">
        <v>18.066755908000001</v>
      </c>
      <c r="K73" s="1589">
        <v>18.259690490000001</v>
      </c>
      <c r="L73" s="1589">
        <v>18.575371637</v>
      </c>
      <c r="M73" s="1589">
        <v>18.871772396000001</v>
      </c>
      <c r="N73" s="1589">
        <v>19.186800168000001</v>
      </c>
    </row>
    <row r="74" spans="1:14" x14ac:dyDescent="0.25">
      <c r="A74" s="219" t="s">
        <v>171</v>
      </c>
      <c r="B74" s="681">
        <v>22.786719387000002</v>
      </c>
      <c r="C74" s="681">
        <v>21.299708249999998</v>
      </c>
      <c r="D74" s="681">
        <v>20.047038472000001</v>
      </c>
      <c r="E74" s="681">
        <v>20.508916315</v>
      </c>
      <c r="F74" s="681">
        <v>18.184595716</v>
      </c>
      <c r="G74" s="681">
        <v>17.808576499000001</v>
      </c>
      <c r="H74" s="681">
        <v>18.036328319999999</v>
      </c>
      <c r="I74" s="681">
        <v>18.655411362999999</v>
      </c>
      <c r="J74" s="681">
        <v>22.986964558</v>
      </c>
      <c r="K74" s="1584">
        <v>20.975338222000001</v>
      </c>
      <c r="L74" s="1584">
        <v>21.863817000000001</v>
      </c>
      <c r="M74" s="1584">
        <v>21.199187371000001</v>
      </c>
      <c r="N74" s="1584">
        <v>27.091368643999999</v>
      </c>
    </row>
    <row r="75" spans="1:14" x14ac:dyDescent="0.25">
      <c r="A75" s="219" t="s">
        <v>172</v>
      </c>
      <c r="B75" s="686">
        <v>7.1643030660000004</v>
      </c>
      <c r="C75" s="686">
        <v>5.2997227909999998</v>
      </c>
      <c r="D75" s="686">
        <v>3.9560505309999998</v>
      </c>
      <c r="E75" s="686">
        <v>3.5451480360000001</v>
      </c>
      <c r="F75" s="686">
        <v>1.134852121</v>
      </c>
      <c r="G75" s="686">
        <v>0.58716526199999997</v>
      </c>
      <c r="H75" s="686">
        <v>0.183288437</v>
      </c>
      <c r="I75" s="686">
        <v>0.58993815299999997</v>
      </c>
      <c r="J75" s="686">
        <v>4.9202086500000002</v>
      </c>
      <c r="K75" s="1590">
        <v>2.7156477319999999</v>
      </c>
      <c r="L75" s="1590">
        <v>3.288445362</v>
      </c>
      <c r="M75" s="1590">
        <v>2.3274149749999999</v>
      </c>
      <c r="N75" s="1590">
        <v>7.9045684759999997</v>
      </c>
    </row>
    <row r="76" spans="1:14" x14ac:dyDescent="0.25">
      <c r="A76" s="206" t="s">
        <v>173</v>
      </c>
      <c r="B76" s="680">
        <v>252.536872515</v>
      </c>
      <c r="C76" s="680">
        <v>261.11448428099999</v>
      </c>
      <c r="D76" s="680">
        <v>260.07295752599998</v>
      </c>
      <c r="E76" s="680">
        <v>258.73244550700002</v>
      </c>
      <c r="F76" s="680">
        <v>257.73453475899998</v>
      </c>
      <c r="G76" s="680">
        <v>265.21240031899998</v>
      </c>
      <c r="H76" s="680">
        <v>270.79467417400002</v>
      </c>
      <c r="I76" s="680">
        <v>281.73271605600002</v>
      </c>
      <c r="J76" s="680">
        <v>276.65503781500001</v>
      </c>
      <c r="K76" s="1583">
        <v>286.84648502900001</v>
      </c>
      <c r="L76" s="1583">
        <v>301.486276906</v>
      </c>
      <c r="M76" s="1583">
        <v>320.21780255499999</v>
      </c>
      <c r="N76" s="1583">
        <v>334.95029657100002</v>
      </c>
    </row>
    <row r="77" spans="1:14" x14ac:dyDescent="0.25">
      <c r="A77" s="220" t="s">
        <v>174</v>
      </c>
      <c r="B77" s="682">
        <v>256.22006019700001</v>
      </c>
      <c r="C77" s="682">
        <v>258.952063162</v>
      </c>
      <c r="D77" s="682">
        <v>259.12391208600002</v>
      </c>
      <c r="E77" s="682">
        <v>263.82792313800002</v>
      </c>
      <c r="F77" s="682">
        <v>261.88752318899998</v>
      </c>
      <c r="G77" s="682">
        <v>267.19703104000001</v>
      </c>
      <c r="H77" s="682">
        <v>273.11185811399997</v>
      </c>
      <c r="I77" s="682">
        <v>281.52839838699998</v>
      </c>
      <c r="J77" s="682">
        <v>281.06402326199998</v>
      </c>
      <c r="K77" s="1585">
        <v>292.88840484500003</v>
      </c>
      <c r="L77" s="1585">
        <v>306.47333293600002</v>
      </c>
      <c r="M77" s="1585">
        <v>317.42208183000002</v>
      </c>
      <c r="N77" s="1585">
        <v>331.54025696299999</v>
      </c>
    </row>
    <row r="78" spans="1:14" x14ac:dyDescent="0.25">
      <c r="A78" s="224" t="s">
        <v>175</v>
      </c>
      <c r="B78" s="687">
        <v>3.6831876819999998</v>
      </c>
      <c r="C78" s="687">
        <v>-2.1624211189999998</v>
      </c>
      <c r="D78" s="687">
        <v>-0.94904543900000005</v>
      </c>
      <c r="E78" s="687">
        <v>5.0954776300000004</v>
      </c>
      <c r="F78" s="687">
        <v>4.1529884299999997</v>
      </c>
      <c r="G78" s="687">
        <v>1.98463072</v>
      </c>
      <c r="H78" s="687">
        <v>2.317183939</v>
      </c>
      <c r="I78" s="687">
        <v>-0.20431766800000001</v>
      </c>
      <c r="J78" s="687">
        <v>4.4089854470000001</v>
      </c>
      <c r="K78" s="1591">
        <v>6.0419198160000001</v>
      </c>
      <c r="L78" s="1591">
        <v>4.9870560299999998</v>
      </c>
      <c r="M78" s="1591">
        <v>-2.7957207240000002</v>
      </c>
      <c r="N78" s="1591">
        <v>-3.4100396079999999</v>
      </c>
    </row>
    <row r="79" spans="1:14" x14ac:dyDescent="0.25">
      <c r="A79" s="225" t="s">
        <v>588</v>
      </c>
      <c r="B79" s="688">
        <v>173.81572175599999</v>
      </c>
      <c r="C79" s="688">
        <v>179.95971816100001</v>
      </c>
      <c r="D79" s="688">
        <v>184.73635452400001</v>
      </c>
      <c r="E79" s="688">
        <v>190.10297719900001</v>
      </c>
      <c r="F79" s="688">
        <v>192.897604742</v>
      </c>
      <c r="G79" s="688">
        <v>194.08118536999999</v>
      </c>
      <c r="H79" s="688">
        <v>194.79901639900001</v>
      </c>
      <c r="I79" s="688">
        <v>195.78558217700001</v>
      </c>
      <c r="J79" s="688">
        <v>201.05756254900001</v>
      </c>
      <c r="K79" s="1592">
        <v>203.953034151</v>
      </c>
      <c r="L79" s="1592">
        <v>206.16159427100001</v>
      </c>
      <c r="M79" s="1592">
        <v>208.502509151</v>
      </c>
      <c r="N79" s="1592">
        <v>216.52444692</v>
      </c>
    </row>
    <row r="80" spans="1:14" x14ac:dyDescent="0.25">
      <c r="A80" s="218" t="s">
        <v>176</v>
      </c>
      <c r="B80" s="689"/>
      <c r="C80" s="689"/>
      <c r="D80" s="689"/>
      <c r="E80" s="689"/>
      <c r="F80" s="689"/>
      <c r="G80" s="689"/>
      <c r="H80" s="689"/>
      <c r="I80" s="689"/>
      <c r="J80" s="689"/>
      <c r="K80" s="675"/>
      <c r="L80" s="675"/>
      <c r="M80" s="675"/>
      <c r="N80" s="675"/>
    </row>
    <row r="81" spans="1:14" x14ac:dyDescent="0.25">
      <c r="A81" s="219" t="s">
        <v>177</v>
      </c>
      <c r="B81" s="690">
        <v>0.17413737727551387</v>
      </c>
      <c r="C81" s="690">
        <v>0.16430539143716857</v>
      </c>
      <c r="D81" s="690">
        <v>0.1527193150476874</v>
      </c>
      <c r="E81" s="690">
        <v>0.15488954223613366</v>
      </c>
      <c r="F81" s="690">
        <v>0.16207155231571652</v>
      </c>
      <c r="G81" s="690">
        <v>0.16420129006346712</v>
      </c>
      <c r="H81" s="690">
        <v>0.16974737582270971</v>
      </c>
      <c r="I81" s="690">
        <v>0.17899729420598845</v>
      </c>
      <c r="J81" s="690">
        <v>0.16507610608380269</v>
      </c>
      <c r="K81" s="1611">
        <v>0.18443042394049808</v>
      </c>
      <c r="L81" s="1611">
        <v>0.1841140768861477</v>
      </c>
      <c r="M81" s="1611">
        <v>0.163851074495237</v>
      </c>
      <c r="N81" s="1611">
        <v>0.15101144588003113</v>
      </c>
    </row>
    <row r="82" spans="1:14" x14ac:dyDescent="0.25">
      <c r="A82" s="219" t="s">
        <v>178</v>
      </c>
      <c r="B82" s="690">
        <v>0.10049989733581487</v>
      </c>
      <c r="C82" s="690">
        <v>9.0359070966939778E-2</v>
      </c>
      <c r="D82" s="690">
        <v>7.8984573710227629E-2</v>
      </c>
      <c r="E82" s="690">
        <v>7.8375497848398062E-2</v>
      </c>
      <c r="F82" s="690">
        <v>8.5842815789716836E-2</v>
      </c>
      <c r="G82" s="690">
        <v>8.8767388329430527E-2</v>
      </c>
      <c r="H82" s="690">
        <v>9.2758709400522499E-2</v>
      </c>
      <c r="I82" s="690">
        <v>0.10322456827883576</v>
      </c>
      <c r="J82" s="690">
        <v>8.789800923128506E-2</v>
      </c>
      <c r="K82" s="1611">
        <v>0.11037472777832741</v>
      </c>
      <c r="L82" s="1611">
        <v>0.11217822175579863</v>
      </c>
      <c r="M82" s="1611">
        <v>9.3437240775450972E-2</v>
      </c>
      <c r="N82" s="1611">
        <v>8.1177788478930049E-2</v>
      </c>
    </row>
    <row r="83" spans="1:14" x14ac:dyDescent="0.25">
      <c r="A83" s="219" t="s">
        <v>179</v>
      </c>
      <c r="B83" s="690">
        <v>0.81929398511969453</v>
      </c>
      <c r="C83" s="690">
        <v>0.8317106927981589</v>
      </c>
      <c r="D83" s="690">
        <v>0.84652896182618598</v>
      </c>
      <c r="E83" s="690">
        <v>0.85744790881804411</v>
      </c>
      <c r="F83" s="690">
        <v>0.8624376435013682</v>
      </c>
      <c r="G83" s="690">
        <v>0.85012202919941449</v>
      </c>
      <c r="H83" s="690">
        <v>0.84004273732640444</v>
      </c>
      <c r="I83" s="690">
        <v>0.82119117983552914</v>
      </c>
      <c r="J83" s="690">
        <v>0.8588835823296187</v>
      </c>
      <c r="K83" s="1611">
        <v>0.82717086232710146</v>
      </c>
      <c r="L83" s="1611">
        <v>0.79839105611109229</v>
      </c>
      <c r="M83" s="1611">
        <v>0.77795877893422005</v>
      </c>
      <c r="N83" s="1611">
        <v>0.78807794487757621</v>
      </c>
    </row>
    <row r="84" spans="1:14" x14ac:dyDescent="0.25">
      <c r="A84" s="547" t="s">
        <v>180</v>
      </c>
      <c r="B84" s="691">
        <v>4.7048715097129161</v>
      </c>
      <c r="C84" s="691">
        <v>5.0619805322469311</v>
      </c>
      <c r="D84" s="691">
        <v>5.5430379684577078</v>
      </c>
      <c r="E84" s="691">
        <v>5.5358670213566752</v>
      </c>
      <c r="F84" s="691">
        <v>5.3213388233694072</v>
      </c>
      <c r="G84" s="691">
        <v>5.1773163832685185</v>
      </c>
      <c r="H84" s="691">
        <v>4.9487818780996964</v>
      </c>
      <c r="I84" s="691">
        <v>4.5877295714342461</v>
      </c>
      <c r="J84" s="691">
        <v>5.2029551865828303</v>
      </c>
      <c r="K84" s="1612">
        <v>4.4850022282330579</v>
      </c>
      <c r="L84" s="1612">
        <v>4.3363933362075331</v>
      </c>
      <c r="M84" s="1612">
        <v>4.7479626321085524</v>
      </c>
      <c r="N84" s="1612">
        <v>5.2186636601284739</v>
      </c>
    </row>
    <row r="85" spans="1:14" x14ac:dyDescent="0.25">
      <c r="A85" s="1727" t="s">
        <v>535</v>
      </c>
      <c r="B85" s="1727"/>
      <c r="C85" s="1727"/>
      <c r="D85" s="1727"/>
      <c r="E85" s="1727"/>
      <c r="F85" s="1727"/>
    </row>
    <row r="86" spans="1:14" x14ac:dyDescent="0.25">
      <c r="A86" s="565" t="s">
        <v>197</v>
      </c>
      <c r="B86" s="565"/>
      <c r="C86" s="565"/>
      <c r="D86" s="565"/>
      <c r="E86" s="565"/>
      <c r="F86" s="565"/>
    </row>
    <row r="87" spans="1:14" x14ac:dyDescent="0.25">
      <c r="A87" s="227" t="s">
        <v>537</v>
      </c>
    </row>
  </sheetData>
  <mergeCells count="2">
    <mergeCell ref="A40:F40"/>
    <mergeCell ref="A85:F8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L60"/>
  <sheetViews>
    <sheetView workbookViewId="0">
      <selection activeCell="H30" sqref="H30"/>
    </sheetView>
  </sheetViews>
  <sheetFormatPr baseColWidth="10" defaultColWidth="11.42578125" defaultRowHeight="15" x14ac:dyDescent="0.25"/>
  <cols>
    <col min="1" max="1" width="27.42578125" style="174" customWidth="1"/>
    <col min="2" max="2" width="10.5703125" style="174" customWidth="1"/>
    <col min="3" max="3" width="20.140625" style="174" customWidth="1"/>
    <col min="4" max="5" width="16.5703125" style="174" customWidth="1"/>
    <col min="6" max="6" width="14.42578125" style="174" customWidth="1"/>
    <col min="7" max="7" width="11.42578125" style="174"/>
    <col min="8" max="8" width="26.5703125" style="174" customWidth="1"/>
    <col min="9" max="16384" width="11.42578125" style="174"/>
  </cols>
  <sheetData>
    <row r="1" spans="1:12" ht="23.25" x14ac:dyDescent="0.25">
      <c r="A1" s="1502" t="s">
        <v>2000</v>
      </c>
      <c r="B1" s="1503"/>
      <c r="C1" s="1503"/>
      <c r="D1" s="1503"/>
      <c r="E1" s="1503"/>
      <c r="F1" s="1503"/>
      <c r="G1" s="1504"/>
    </row>
    <row r="2" spans="1:12" ht="14.45" customHeight="1" x14ac:dyDescent="0.25">
      <c r="A2" s="1505"/>
      <c r="B2" s="1504"/>
      <c r="C2" s="1504"/>
      <c r="D2" s="1504"/>
      <c r="E2" s="1504"/>
      <c r="F2" s="1504"/>
      <c r="G2" s="1504"/>
    </row>
    <row r="3" spans="1:12" ht="14.25" customHeight="1" x14ac:dyDescent="0.25">
      <c r="A3" s="1508"/>
      <c r="B3" s="1507"/>
      <c r="C3" s="1507"/>
      <c r="D3" s="1507"/>
      <c r="E3" s="1507"/>
      <c r="F3" s="1507"/>
      <c r="G3" s="1506"/>
    </row>
    <row r="4" spans="1:12" ht="20.25" customHeight="1" x14ac:dyDescent="0.25">
      <c r="A4" s="1509" t="s">
        <v>2073</v>
      </c>
      <c r="B4" s="1510"/>
      <c r="C4" s="1510"/>
      <c r="D4" s="1510"/>
      <c r="E4" s="1510"/>
      <c r="F4" s="1510"/>
      <c r="G4" s="1511"/>
    </row>
    <row r="5" spans="1:12" ht="15.75" customHeight="1" x14ac:dyDescent="0.25">
      <c r="A5" s="1512"/>
      <c r="H5" s="1513"/>
    </row>
    <row r="6" spans="1:12" x14ac:dyDescent="0.25">
      <c r="A6" s="1514"/>
      <c r="B6" s="1514"/>
      <c r="C6" s="1515" t="s">
        <v>1974</v>
      </c>
      <c r="D6" s="1516" t="s">
        <v>317</v>
      </c>
      <c r="E6" s="1515" t="s">
        <v>494</v>
      </c>
      <c r="F6" s="1517" t="s">
        <v>1975</v>
      </c>
      <c r="G6" s="1518"/>
    </row>
    <row r="7" spans="1:12" ht="12.95" customHeight="1" x14ac:dyDescent="0.25">
      <c r="A7" s="1519" t="s">
        <v>1950</v>
      </c>
      <c r="B7" s="1519"/>
      <c r="C7" s="1520"/>
      <c r="D7" s="1521"/>
      <c r="E7" s="1520"/>
      <c r="F7" s="1522"/>
      <c r="G7" s="1518"/>
      <c r="H7" s="1513"/>
    </row>
    <row r="8" spans="1:12" x14ac:dyDescent="0.25">
      <c r="A8" s="1523" t="s">
        <v>1976</v>
      </c>
      <c r="B8" s="1523"/>
      <c r="C8" s="1524">
        <f>+'4.4 Sec Co'!H6</f>
        <v>115.65555650899999</v>
      </c>
      <c r="D8" s="1525">
        <f>+'4.5 Dept'!H6</f>
        <v>65.787604861999995</v>
      </c>
      <c r="E8" s="1524">
        <f>+'4.6 Reg'!H6</f>
        <v>24.967868649</v>
      </c>
      <c r="F8" s="1526">
        <f>+'4.1 Ens'!H6</f>
        <v>206.41103002</v>
      </c>
      <c r="G8" s="1527"/>
    </row>
    <row r="9" spans="1:12" s="1512" customFormat="1" x14ac:dyDescent="0.25">
      <c r="A9" s="1528" t="s">
        <v>1977</v>
      </c>
      <c r="B9" s="1528"/>
      <c r="C9" s="1529">
        <f>+'4.4 Sec Co'!G6</f>
        <v>4.3472341756356281E-2</v>
      </c>
      <c r="D9" s="1530">
        <f>+'4.5 Dept'!G6</f>
        <v>3.874202674668048E-2</v>
      </c>
      <c r="E9" s="1529">
        <f>+'4.6 Reg'!G6</f>
        <v>1.140206622481843E-2</v>
      </c>
      <c r="F9" s="1531">
        <f>+'4.1 Ens'!G6</f>
        <v>3.9279522131380418E-2</v>
      </c>
      <c r="G9" s="1532"/>
      <c r="H9" s="1513"/>
      <c r="I9" s="174"/>
      <c r="J9" s="174"/>
      <c r="K9" s="174"/>
      <c r="L9" s="174"/>
    </row>
    <row r="10" spans="1:12" x14ac:dyDescent="0.25">
      <c r="A10" s="1519" t="s">
        <v>1978</v>
      </c>
      <c r="B10" s="1519"/>
      <c r="C10" s="1524"/>
      <c r="D10" s="1525"/>
      <c r="E10" s="1524"/>
      <c r="F10" s="1526"/>
      <c r="G10" s="1527"/>
    </row>
    <row r="11" spans="1:12" x14ac:dyDescent="0.25">
      <c r="A11" s="1523" t="s">
        <v>1976</v>
      </c>
      <c r="B11" s="1523"/>
      <c r="C11" s="1524">
        <f>+'4.4 Sec Co'!H12</f>
        <v>137.28221208900001</v>
      </c>
      <c r="D11" s="1525">
        <f>+'4.5 Dept'!H12</f>
        <v>70.672411994000001</v>
      </c>
      <c r="E11" s="1524">
        <f>+'4.6 Reg'!H12</f>
        <v>30.917762101000001</v>
      </c>
      <c r="F11" s="1526">
        <f>+'4.1 Ens'!H12</f>
        <v>238.87238618399999</v>
      </c>
      <c r="G11" s="1527"/>
      <c r="H11" s="1513"/>
    </row>
    <row r="12" spans="1:12" s="1512" customFormat="1" x14ac:dyDescent="0.25">
      <c r="A12" s="1533" t="s">
        <v>1977</v>
      </c>
      <c r="B12" s="1533"/>
      <c r="C12" s="1534">
        <f>+'4.4 Sec Co'!G12</f>
        <v>3.3894388567853984E-2</v>
      </c>
      <c r="D12" s="1535">
        <f>+'4.5 Dept'!G12</f>
        <v>1.8690080324570424E-3</v>
      </c>
      <c r="E12" s="1534">
        <f>+'4.6 Reg'!G12</f>
        <v>1.1343924417756002E-2</v>
      </c>
      <c r="F12" s="1536">
        <f>+'4.1 Ens'!G12</f>
        <v>2.2403034572745728E-2</v>
      </c>
      <c r="G12" s="1532"/>
      <c r="H12" s="174"/>
      <c r="I12" s="174"/>
      <c r="J12" s="174"/>
      <c r="K12" s="174"/>
      <c r="L12" s="174"/>
    </row>
    <row r="13" spans="1:12" x14ac:dyDescent="0.25">
      <c r="A13" s="1537" t="s">
        <v>1979</v>
      </c>
      <c r="B13" s="1537"/>
      <c r="C13" s="1538"/>
      <c r="D13" s="1539"/>
      <c r="E13" s="1538"/>
      <c r="F13" s="1540"/>
      <c r="G13" s="1527"/>
      <c r="H13" s="1513"/>
    </row>
    <row r="14" spans="1:12" x14ac:dyDescent="0.25">
      <c r="A14" s="1523" t="s">
        <v>1980</v>
      </c>
      <c r="B14" s="1523"/>
      <c r="C14" s="1541">
        <f>+'4.4 Sec Co'!H45</f>
        <v>0.15753428832410893</v>
      </c>
      <c r="D14" s="1542">
        <f>+'4.5 Dept'!H48</f>
        <v>6.9119009726379715E-2</v>
      </c>
      <c r="E14" s="1541">
        <f>+'4.6 Reg'!H47</f>
        <v>0.19244256529833242</v>
      </c>
      <c r="F14" s="1543">
        <f>+'4.1 Ens'!H44</f>
        <v>0.13589413445217347</v>
      </c>
      <c r="G14" s="1527"/>
    </row>
    <row r="15" spans="1:12" s="1512" customFormat="1" x14ac:dyDescent="0.25">
      <c r="A15" s="1528" t="s">
        <v>1977</v>
      </c>
      <c r="B15" s="1528"/>
      <c r="C15" s="1544">
        <f>+'4.4 Sec Co'!G45</f>
        <v>-0.77329286258195906</v>
      </c>
      <c r="D15" s="1545">
        <f>+'4.5 Dept'!G48</f>
        <v>-3.3044193159852657</v>
      </c>
      <c r="E15" s="1544">
        <f>+'4.6 Reg'!G47</f>
        <v>-4.6118691078372853E-3</v>
      </c>
      <c r="F15" s="1546">
        <f>+'4.1 Ens'!G44</f>
        <v>-1.4031905348306839</v>
      </c>
      <c r="G15" s="1532"/>
      <c r="H15" s="1513"/>
      <c r="I15" s="174"/>
      <c r="J15" s="174"/>
      <c r="K15" s="174"/>
      <c r="L15" s="174"/>
    </row>
    <row r="16" spans="1:12" ht="27" x14ac:dyDescent="0.25">
      <c r="A16" s="1519" t="s">
        <v>1981</v>
      </c>
      <c r="B16" s="1519"/>
      <c r="C16" s="1547"/>
      <c r="D16" s="1548"/>
      <c r="E16" s="1547"/>
      <c r="F16" s="1549"/>
      <c r="G16" s="1527"/>
    </row>
    <row r="17" spans="1:12" x14ac:dyDescent="0.25">
      <c r="A17" s="1523" t="s">
        <v>1976</v>
      </c>
      <c r="B17" s="1523"/>
      <c r="C17" s="1524">
        <f>+'4.4 Sec Co'!H26</f>
        <v>43.669613019000003</v>
      </c>
      <c r="D17" s="1525">
        <f>+'4.5 Dept'!H29</f>
        <v>12.178438602</v>
      </c>
      <c r="E17" s="1524">
        <f>+'4.6 Reg'!H28</f>
        <v>14.535810701999999</v>
      </c>
      <c r="F17" s="1526">
        <f>+'4.1 Ens'!H25</f>
        <v>70.383862324000006</v>
      </c>
      <c r="G17" s="1527"/>
      <c r="H17" s="1513"/>
    </row>
    <row r="18" spans="1:12" s="1512" customFormat="1" x14ac:dyDescent="0.25">
      <c r="A18" s="1528" t="s">
        <v>1977</v>
      </c>
      <c r="B18" s="1528"/>
      <c r="C18" s="1529">
        <f>+'4.4 Sec Co'!G26</f>
        <v>0.10408821312825678</v>
      </c>
      <c r="D18" s="1530">
        <f>+'4.5 Dept'!G29</f>
        <v>-2.9195394006031772E-2</v>
      </c>
      <c r="E18" s="1529">
        <f>+'4.6 Reg'!G28</f>
        <v>6.1078551385065127E-2</v>
      </c>
      <c r="F18" s="1531">
        <f>+'4.1 Ens'!G25</f>
        <v>6.9516263783022669E-2</v>
      </c>
      <c r="G18" s="1532"/>
      <c r="H18" s="174"/>
      <c r="I18" s="174"/>
      <c r="J18" s="174"/>
      <c r="K18" s="174"/>
      <c r="L18" s="174"/>
    </row>
    <row r="19" spans="1:12" x14ac:dyDescent="0.25">
      <c r="A19" s="1519" t="s">
        <v>1982</v>
      </c>
      <c r="B19" s="1519"/>
      <c r="C19" s="1550"/>
      <c r="D19" s="1551"/>
      <c r="E19" s="1550"/>
      <c r="F19" s="1552"/>
      <c r="G19" s="1527"/>
      <c r="H19" s="1513"/>
    </row>
    <row r="20" spans="1:12" x14ac:dyDescent="0.25">
      <c r="A20" s="1523" t="s">
        <v>1976</v>
      </c>
      <c r="B20" s="1523"/>
      <c r="C20" s="1524">
        <f>+'4.4 Sec Co'!H30</f>
        <v>18.321071762999999</v>
      </c>
      <c r="D20" s="1525">
        <f>+'4.5 Dept'!H33</f>
        <v>3.24666809</v>
      </c>
      <c r="E20" s="1524">
        <f>+'4.6 Reg'!H32</f>
        <v>6.3248121309999998</v>
      </c>
      <c r="F20" s="1526">
        <f>+'4.1 Ens'!H29</f>
        <v>27.892551983000001</v>
      </c>
      <c r="G20" s="1527"/>
    </row>
    <row r="21" spans="1:12" s="1512" customFormat="1" x14ac:dyDescent="0.25">
      <c r="A21" s="1533" t="s">
        <v>1977</v>
      </c>
      <c r="B21" s="1533"/>
      <c r="C21" s="1534">
        <f>+'4.4 Sec Co'!G30</f>
        <v>5.4049647101771958E-2</v>
      </c>
      <c r="D21" s="1535">
        <f>+'4.5 Dept'!G33</f>
        <v>8.9473928331962327E-3</v>
      </c>
      <c r="E21" s="1534">
        <f>+'4.6 Reg'!G32</f>
        <v>3.9129403406932717E-2</v>
      </c>
      <c r="F21" s="1536">
        <f>+'4.1 Ens'!G29</f>
        <v>4.3428145302412124E-2</v>
      </c>
      <c r="G21" s="1532"/>
      <c r="H21" s="1513"/>
      <c r="I21" s="174"/>
      <c r="J21" s="174"/>
      <c r="K21" s="174"/>
      <c r="L21" s="174"/>
    </row>
    <row r="22" spans="1:12" x14ac:dyDescent="0.25">
      <c r="A22" s="1553" t="s">
        <v>1983</v>
      </c>
      <c r="B22" s="1537"/>
      <c r="C22" s="1554"/>
      <c r="D22" s="1555"/>
      <c r="E22" s="1556"/>
      <c r="F22" s="1557"/>
      <c r="G22" s="1527"/>
    </row>
    <row r="23" spans="1:12" x14ac:dyDescent="0.25">
      <c r="A23" s="1558" t="s">
        <v>1976</v>
      </c>
      <c r="B23" s="1558"/>
      <c r="C23" s="1559">
        <f>+'4.4 Sec Co'!H36</f>
        <v>-3.7218856759999999</v>
      </c>
      <c r="D23" s="1560">
        <f>+'4.5 Dept'!H39</f>
        <v>-4.0469633800000002</v>
      </c>
      <c r="E23" s="1559">
        <f>+'4.6 Reg'!H38</f>
        <v>-2.2611051190000002</v>
      </c>
      <c r="F23" s="1561">
        <f>+'4.1 Ens'!H35</f>
        <v>-10.029954176</v>
      </c>
      <c r="G23" s="1527"/>
      <c r="H23" s="1513"/>
    </row>
    <row r="24" spans="1:12" s="1566" customFormat="1" x14ac:dyDescent="0.25">
      <c r="A24" s="1563" t="s">
        <v>1984</v>
      </c>
      <c r="B24" s="1564"/>
      <c r="C24" s="1564"/>
      <c r="D24" s="1564"/>
      <c r="E24" s="1564"/>
      <c r="F24" s="1564"/>
      <c r="G24" s="1565"/>
      <c r="H24" s="174"/>
      <c r="I24" s="174"/>
      <c r="J24" s="174"/>
      <c r="K24" s="174"/>
      <c r="L24" s="174"/>
    </row>
    <row r="25" spans="1:12" s="1566" customFormat="1" x14ac:dyDescent="0.25">
      <c r="A25" s="1567" t="s">
        <v>1985</v>
      </c>
      <c r="B25" s="1568"/>
      <c r="C25" s="1568"/>
      <c r="D25" s="1568"/>
      <c r="E25" s="1568"/>
      <c r="F25" s="1568"/>
      <c r="G25" s="1569"/>
      <c r="H25" s="1513"/>
      <c r="I25" s="174"/>
      <c r="J25" s="174"/>
      <c r="K25" s="174"/>
      <c r="L25" s="174"/>
    </row>
    <row r="26" spans="1:12" s="243" customFormat="1" ht="12.75" x14ac:dyDescent="0.2">
      <c r="A26" s="1508" t="s">
        <v>1973</v>
      </c>
      <c r="B26" s="1570"/>
      <c r="C26" s="1570"/>
      <c r="E26" s="1570"/>
      <c r="F26" s="1570"/>
      <c r="G26" s="1570"/>
      <c r="H26" s="1562"/>
    </row>
    <row r="27" spans="1:12" x14ac:dyDescent="0.25">
      <c r="A27" s="1508"/>
      <c r="B27" s="463"/>
      <c r="C27" s="463"/>
      <c r="D27" s="463"/>
      <c r="E27" s="463"/>
      <c r="F27" s="463"/>
      <c r="G27" s="463"/>
    </row>
    <row r="28" spans="1:12" x14ac:dyDescent="0.25">
      <c r="A28" s="1513"/>
    </row>
    <row r="29" spans="1:12" x14ac:dyDescent="0.25">
      <c r="A29" s="1513"/>
    </row>
    <row r="38" spans="1:7" ht="18" x14ac:dyDescent="0.25">
      <c r="A38" s="1571"/>
      <c r="B38" s="1511"/>
      <c r="C38" s="1511"/>
      <c r="D38" s="1511"/>
      <c r="E38" s="1511"/>
      <c r="F38" s="1511"/>
      <c r="G38" s="1511"/>
    </row>
    <row r="60" spans="1:7" s="243" customFormat="1" ht="12.75" x14ac:dyDescent="0.2">
      <c r="A60" s="1508" t="s">
        <v>1986</v>
      </c>
      <c r="B60" s="1570"/>
      <c r="C60" s="1570"/>
      <c r="D60" s="1570"/>
      <c r="E60" s="1570"/>
      <c r="F60" s="1570"/>
      <c r="G60" s="1570"/>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L50"/>
  <sheetViews>
    <sheetView workbookViewId="0">
      <selection activeCell="M11" sqref="M11"/>
    </sheetView>
  </sheetViews>
  <sheetFormatPr baseColWidth="10" defaultRowHeight="15" x14ac:dyDescent="0.25"/>
  <cols>
    <col min="1" max="1" width="29.7109375" customWidth="1"/>
    <col min="2" max="7" width="9.85546875" customWidth="1"/>
    <col min="12" max="12" width="11.28515625" bestFit="1" customWidth="1"/>
  </cols>
  <sheetData>
    <row r="1" spans="1:12" ht="33.6" customHeight="1" x14ac:dyDescent="0.25">
      <c r="A1" s="1732" t="s">
        <v>1961</v>
      </c>
      <c r="B1" s="1732"/>
      <c r="C1" s="1732"/>
      <c r="D1" s="1732"/>
      <c r="E1" s="1732"/>
      <c r="F1" s="1732"/>
      <c r="G1" s="1732"/>
      <c r="H1" s="1732"/>
      <c r="I1" s="1732"/>
      <c r="J1" s="1732"/>
      <c r="K1" s="1447"/>
      <c r="L1" s="1447"/>
    </row>
    <row r="2" spans="1:12" ht="15.75" x14ac:dyDescent="0.25">
      <c r="A2" s="212"/>
      <c r="B2" s="1448"/>
      <c r="C2" s="1448"/>
      <c r="D2" s="1448"/>
      <c r="E2" s="1448"/>
      <c r="F2" s="1448"/>
      <c r="G2" s="1448"/>
      <c r="H2" s="1448"/>
      <c r="I2" s="1448"/>
      <c r="J2" s="1448"/>
      <c r="K2" s="1447"/>
      <c r="L2" s="1447"/>
    </row>
    <row r="3" spans="1:12" x14ac:dyDescent="0.25">
      <c r="A3" s="1448"/>
      <c r="B3" s="1448"/>
      <c r="C3" s="1448"/>
      <c r="D3" s="1448"/>
      <c r="E3" s="1448"/>
      <c r="F3" s="1448"/>
      <c r="G3" s="1448"/>
      <c r="H3" s="1448"/>
      <c r="I3" s="1448"/>
      <c r="J3" s="1448"/>
      <c r="K3" s="1447"/>
      <c r="L3" s="1447"/>
    </row>
    <row r="4" spans="1:12" x14ac:dyDescent="0.25">
      <c r="A4" s="1447"/>
      <c r="B4" s="1733" t="s">
        <v>1965</v>
      </c>
      <c r="C4" s="1734"/>
      <c r="D4" s="1734"/>
      <c r="E4" s="1734"/>
      <c r="F4" s="1734"/>
      <c r="G4" s="1735"/>
      <c r="H4" s="1736" t="s">
        <v>1949</v>
      </c>
      <c r="I4" s="1737"/>
      <c r="J4" s="1738"/>
      <c r="K4" s="1447"/>
      <c r="L4" s="1447"/>
    </row>
    <row r="5" spans="1:12" ht="132" customHeight="1" x14ac:dyDescent="0.25">
      <c r="A5" s="1449">
        <v>2023</v>
      </c>
      <c r="B5" s="1450" t="s">
        <v>1950</v>
      </c>
      <c r="C5" s="1450" t="s">
        <v>1951</v>
      </c>
      <c r="D5" s="1450" t="s">
        <v>1952</v>
      </c>
      <c r="E5" s="1450" t="s">
        <v>1953</v>
      </c>
      <c r="F5" s="1450" t="s">
        <v>1954</v>
      </c>
      <c r="G5" s="1451" t="s">
        <v>133</v>
      </c>
      <c r="H5" s="1450" t="s">
        <v>1962</v>
      </c>
      <c r="I5" s="1450" t="s">
        <v>1955</v>
      </c>
      <c r="J5" s="1451" t="s">
        <v>1956</v>
      </c>
      <c r="K5" s="1447"/>
      <c r="L5" s="1496" t="s">
        <v>1968</v>
      </c>
    </row>
    <row r="6" spans="1:12" x14ac:dyDescent="0.25">
      <c r="A6" s="1452" t="s">
        <v>1957</v>
      </c>
      <c r="B6" s="1453">
        <v>3386.29388316513</v>
      </c>
      <c r="C6" s="1454">
        <v>3988.6213621237998</v>
      </c>
      <c r="D6" s="1454">
        <v>602.32747895866396</v>
      </c>
      <c r="E6" s="1454">
        <v>1197.7310250386699</v>
      </c>
      <c r="F6" s="1454">
        <v>431.146290657002</v>
      </c>
      <c r="G6" s="1455">
        <v>3143.3445259544201</v>
      </c>
      <c r="H6" s="1497">
        <v>-164.257255423</v>
      </c>
      <c r="I6" s="1456">
        <v>0.15101144587912096</v>
      </c>
      <c r="J6" s="1457">
        <v>5.2186636601551077</v>
      </c>
      <c r="K6" s="1447"/>
      <c r="L6" s="1458">
        <v>68.883459999999999</v>
      </c>
    </row>
    <row r="7" spans="1:12" x14ac:dyDescent="0.25">
      <c r="A7" s="1459" t="s">
        <v>470</v>
      </c>
      <c r="B7" s="1460">
        <v>3280.0712024233699</v>
      </c>
      <c r="C7" s="1461">
        <v>4011.4804026731999</v>
      </c>
      <c r="D7" s="1461">
        <v>731.40920024982597</v>
      </c>
      <c r="E7" s="1461">
        <v>1264.8631844512499</v>
      </c>
      <c r="F7" s="1461">
        <v>430.50118990671598</v>
      </c>
      <c r="G7" s="1462">
        <v>2980.5456681967298</v>
      </c>
      <c r="H7" s="1498">
        <v>-102.95279429470401</v>
      </c>
      <c r="I7" s="1463">
        <v>0.18232899748492454</v>
      </c>
      <c r="J7" s="1464">
        <v>4.0750727050995135</v>
      </c>
      <c r="K7" s="1447"/>
      <c r="L7" s="1458">
        <v>8.2841620000000002</v>
      </c>
    </row>
    <row r="8" spans="1:12" x14ac:dyDescent="0.25">
      <c r="A8" s="1465" t="s">
        <v>471</v>
      </c>
      <c r="B8" s="1466">
        <v>3194.1936809815902</v>
      </c>
      <c r="C8" s="1467">
        <v>3823.7757976713401</v>
      </c>
      <c r="D8" s="1467">
        <v>629.582116689749</v>
      </c>
      <c r="E8" s="1467">
        <v>1075.6460579183999</v>
      </c>
      <c r="F8" s="1467">
        <v>389.57069254967797</v>
      </c>
      <c r="G8" s="1468">
        <v>2712.5324572776799</v>
      </c>
      <c r="H8" s="1499">
        <v>-56.493248678972698</v>
      </c>
      <c r="I8" s="1469">
        <v>0.16464932830872597</v>
      </c>
      <c r="J8" s="1470">
        <v>4.3084649092953597</v>
      </c>
      <c r="K8" s="1447"/>
      <c r="L8" s="1458">
        <v>2.8723860000000001</v>
      </c>
    </row>
    <row r="9" spans="1:12" x14ac:dyDescent="0.25">
      <c r="A9" s="1459" t="s">
        <v>472</v>
      </c>
      <c r="B9" s="1460">
        <v>3082.7026290414801</v>
      </c>
      <c r="C9" s="1461">
        <v>3696.9386022713902</v>
      </c>
      <c r="D9" s="1461">
        <v>614.23597322990702</v>
      </c>
      <c r="E9" s="1461">
        <v>1229.89341888384</v>
      </c>
      <c r="F9" s="1461">
        <v>402.47307688375997</v>
      </c>
      <c r="G9" s="1462">
        <v>2726.0175639611598</v>
      </c>
      <c r="H9" s="1498">
        <v>-213.184368770178</v>
      </c>
      <c r="I9" s="1463">
        <v>0.16614719347855059</v>
      </c>
      <c r="J9" s="1464">
        <v>4.438062377927217</v>
      </c>
      <c r="K9" s="1447"/>
      <c r="L9" s="1458">
        <v>3.4825430000000002</v>
      </c>
    </row>
    <row r="10" spans="1:12" x14ac:dyDescent="0.25">
      <c r="A10" s="1465" t="s">
        <v>473</v>
      </c>
      <c r="B10" s="1466">
        <v>3168.9087237939998</v>
      </c>
      <c r="C10" s="1467">
        <v>3725.8352484944398</v>
      </c>
      <c r="D10" s="1467">
        <v>556.92652470043595</v>
      </c>
      <c r="E10" s="1467">
        <v>1022.07440567551</v>
      </c>
      <c r="F10" s="1467">
        <v>402.08376677235299</v>
      </c>
      <c r="G10" s="1468">
        <v>2788.0085861218699</v>
      </c>
      <c r="H10" s="1499">
        <v>-63.064114202717803</v>
      </c>
      <c r="I10" s="1469">
        <v>0.14947695954228854</v>
      </c>
      <c r="J10" s="1470">
        <v>5.0060617738067084</v>
      </c>
      <c r="K10" s="1447"/>
      <c r="L10" s="1458">
        <v>2.6307429999999998</v>
      </c>
    </row>
    <row r="11" spans="1:12" x14ac:dyDescent="0.25">
      <c r="A11" s="1459" t="s">
        <v>486</v>
      </c>
      <c r="B11" s="1460">
        <v>5290.7518545832099</v>
      </c>
      <c r="C11" s="1461">
        <v>6144.4457946045904</v>
      </c>
      <c r="D11" s="1461">
        <v>853.69394002138404</v>
      </c>
      <c r="E11" s="1461">
        <v>2107.8960417972598</v>
      </c>
      <c r="F11" s="1461">
        <v>928.43222340090597</v>
      </c>
      <c r="G11" s="1462">
        <v>5114.3017015308096</v>
      </c>
      <c r="H11" s="1498">
        <v>-325.76987837497001</v>
      </c>
      <c r="I11" s="1463">
        <v>0.13893750039605016</v>
      </c>
      <c r="J11" s="1464">
        <v>5.9907906824343886</v>
      </c>
      <c r="K11" s="1447"/>
      <c r="L11" s="1458">
        <v>0.35255900000000001</v>
      </c>
    </row>
    <row r="12" spans="1:12" x14ac:dyDescent="0.25">
      <c r="A12" s="1465" t="s">
        <v>474</v>
      </c>
      <c r="B12" s="1466">
        <v>3142.8062894520199</v>
      </c>
      <c r="C12" s="1467">
        <v>3710.8852022422898</v>
      </c>
      <c r="D12" s="1467">
        <v>568.07891279026501</v>
      </c>
      <c r="E12" s="1467">
        <v>1120.29404628259</v>
      </c>
      <c r="F12" s="1467">
        <v>466.64767328390201</v>
      </c>
      <c r="G12" s="1468">
        <v>2569.36498652624</v>
      </c>
      <c r="H12" s="1499">
        <v>-85.567460208417501</v>
      </c>
      <c r="I12" s="1469">
        <v>0.15308447495142272</v>
      </c>
      <c r="J12" s="1470">
        <v>4.5229015347641512</v>
      </c>
      <c r="K12" s="1447"/>
      <c r="L12" s="1458">
        <v>5.665457</v>
      </c>
    </row>
    <row r="13" spans="1:12" x14ac:dyDescent="0.25">
      <c r="A13" s="1459" t="s">
        <v>475</v>
      </c>
      <c r="B13" s="1460">
        <v>3371.7957234156002</v>
      </c>
      <c r="C13" s="1461">
        <v>3885.3268875808999</v>
      </c>
      <c r="D13" s="1461">
        <v>513.53116416529701</v>
      </c>
      <c r="E13" s="1461">
        <v>1012.79722527283</v>
      </c>
      <c r="F13" s="1461">
        <v>399.376531439046</v>
      </c>
      <c r="G13" s="1462">
        <v>2890.7299786580402</v>
      </c>
      <c r="H13" s="1498">
        <v>-99.889529668491406</v>
      </c>
      <c r="I13" s="1463">
        <v>0.13217193276755002</v>
      </c>
      <c r="J13" s="1464">
        <v>5.629122788208357</v>
      </c>
      <c r="K13" s="1447"/>
      <c r="L13" s="1458">
        <v>6.0856649999999997</v>
      </c>
    </row>
    <row r="14" spans="1:12" x14ac:dyDescent="0.25">
      <c r="A14" s="1465" t="s">
        <v>2011</v>
      </c>
      <c r="B14" s="1466">
        <v>3337.20394427973</v>
      </c>
      <c r="C14" s="1467">
        <v>3842.25874904802</v>
      </c>
      <c r="D14" s="1467">
        <v>505.05480476827398</v>
      </c>
      <c r="E14" s="1467">
        <v>1109.1584572715999</v>
      </c>
      <c r="F14" s="1467">
        <v>342.25584406791899</v>
      </c>
      <c r="G14" s="1468">
        <v>3579.76338855526</v>
      </c>
      <c r="H14" s="1499">
        <v>-261.847808435405</v>
      </c>
      <c r="I14" s="1469">
        <v>0.13144736930937023</v>
      </c>
      <c r="J14" s="1470">
        <v>7.0878711671651242</v>
      </c>
      <c r="K14" s="1447"/>
      <c r="L14" s="1458">
        <v>12.427975</v>
      </c>
    </row>
    <row r="15" spans="1:12" x14ac:dyDescent="0.25">
      <c r="A15" s="1459" t="s">
        <v>477</v>
      </c>
      <c r="B15" s="1460">
        <v>3313.46474992511</v>
      </c>
      <c r="C15" s="1461">
        <v>3977.2132157480901</v>
      </c>
      <c r="D15" s="1461">
        <v>663.74846582297903</v>
      </c>
      <c r="E15" s="1461">
        <v>1214.9958701416299</v>
      </c>
      <c r="F15" s="1461">
        <v>392.30641353320198</v>
      </c>
      <c r="G15" s="1462">
        <v>2621.5860466313302</v>
      </c>
      <c r="H15" s="1498">
        <v>-158.940990785444</v>
      </c>
      <c r="I15" s="1463">
        <v>0.1668878256752277</v>
      </c>
      <c r="J15" s="1464">
        <v>3.9496679564913739</v>
      </c>
      <c r="K15" s="1447"/>
      <c r="L15" s="1458">
        <v>3.3981020000000002</v>
      </c>
    </row>
    <row r="16" spans="1:12" x14ac:dyDescent="0.25">
      <c r="A16" s="1465" t="s">
        <v>478</v>
      </c>
      <c r="B16" s="1466">
        <v>3416.4401101571898</v>
      </c>
      <c r="C16" s="1467">
        <v>4019.9760937299602</v>
      </c>
      <c r="D16" s="1467">
        <v>603.53598357277394</v>
      </c>
      <c r="E16" s="1467">
        <v>1276.9326722543401</v>
      </c>
      <c r="F16" s="1467">
        <v>460.32683789840303</v>
      </c>
      <c r="G16" s="1468">
        <v>3181.0759924652002</v>
      </c>
      <c r="H16" s="1499">
        <v>-213.06985078315901</v>
      </c>
      <c r="I16" s="1469">
        <v>0.15013422207015645</v>
      </c>
      <c r="J16" s="1470">
        <v>5.2707312886864983</v>
      </c>
      <c r="K16" s="1447"/>
      <c r="L16" s="1458">
        <v>6.206404</v>
      </c>
    </row>
    <row r="17" spans="1:12" x14ac:dyDescent="0.25">
      <c r="A17" s="1459" t="s">
        <v>479</v>
      </c>
      <c r="B17" s="1460">
        <v>3601.5284220641001</v>
      </c>
      <c r="C17" s="1461">
        <v>4246.6747794009498</v>
      </c>
      <c r="D17" s="1461">
        <v>645.14635733684304</v>
      </c>
      <c r="E17" s="1461">
        <v>1413.6806546089299</v>
      </c>
      <c r="F17" s="1461">
        <v>481.67084024978698</v>
      </c>
      <c r="G17" s="1462">
        <v>3737.41976682928</v>
      </c>
      <c r="H17" s="1498">
        <v>-286.86345702229897</v>
      </c>
      <c r="I17" s="1463">
        <v>0.15191800428566124</v>
      </c>
      <c r="J17" s="1464">
        <v>5.7931347272226832</v>
      </c>
      <c r="K17" s="1447"/>
      <c r="L17" s="1458">
        <v>6.144768</v>
      </c>
    </row>
    <row r="18" spans="1:12" x14ac:dyDescent="0.25">
      <c r="A18" s="1465" t="s">
        <v>480</v>
      </c>
      <c r="B18" s="1466">
        <v>3056.0202001064899</v>
      </c>
      <c r="C18" s="1467">
        <v>3643.57305023453</v>
      </c>
      <c r="D18" s="1467">
        <v>587.55285012803904</v>
      </c>
      <c r="E18" s="1467">
        <v>1117.26535949393</v>
      </c>
      <c r="F18" s="1467">
        <v>358.89401564869098</v>
      </c>
      <c r="G18" s="1468">
        <v>2619.0420817245999</v>
      </c>
      <c r="H18" s="1499">
        <v>-170.81849371719801</v>
      </c>
      <c r="I18" s="1469">
        <v>0.16125732681281615</v>
      </c>
      <c r="J18" s="1470">
        <v>4.4575429787360585</v>
      </c>
      <c r="K18" s="1447"/>
      <c r="L18" s="1458">
        <v>3.9441000000000002</v>
      </c>
    </row>
    <row r="19" spans="1:12" x14ac:dyDescent="0.25">
      <c r="A19" s="1459" t="s">
        <v>1958</v>
      </c>
      <c r="B19" s="1460">
        <v>3937.6925941089899</v>
      </c>
      <c r="C19" s="1461">
        <v>4609.0276263760798</v>
      </c>
      <c r="D19" s="1461">
        <v>671.33503226709297</v>
      </c>
      <c r="E19" s="1461">
        <v>1208.61893126619</v>
      </c>
      <c r="F19" s="1461">
        <v>369.53429932059402</v>
      </c>
      <c r="G19" s="1462">
        <v>3879.3171190128101</v>
      </c>
      <c r="H19" s="1498">
        <v>-167.74959967850199</v>
      </c>
      <c r="I19" s="1463">
        <v>0.14565654335097589</v>
      </c>
      <c r="J19" s="1464">
        <v>5.7785113729465118</v>
      </c>
      <c r="K19" s="1447"/>
      <c r="L19" s="1458">
        <v>5.2018940000000002</v>
      </c>
    </row>
    <row r="20" spans="1:12" x14ac:dyDescent="0.25">
      <c r="A20" s="1465" t="s">
        <v>483</v>
      </c>
      <c r="B20" s="1466">
        <v>4888.4737067178403</v>
      </c>
      <c r="C20" s="1467">
        <v>5503.4744467050496</v>
      </c>
      <c r="D20" s="1467">
        <v>615.000739987207</v>
      </c>
      <c r="E20" s="1467">
        <v>1479.48963190736</v>
      </c>
      <c r="F20" s="1467">
        <v>1034.1700141287599</v>
      </c>
      <c r="G20" s="1468">
        <v>2608.34137321239</v>
      </c>
      <c r="H20" s="1499">
        <v>169.681122208608</v>
      </c>
      <c r="I20" s="1469">
        <v>0.11174772335963333</v>
      </c>
      <c r="J20" s="1470">
        <v>4.2412003817534396</v>
      </c>
      <c r="K20" s="1447"/>
      <c r="L20" s="1458">
        <v>0.38927699999999998</v>
      </c>
    </row>
    <row r="21" spans="1:12" x14ac:dyDescent="0.25">
      <c r="A21" s="1459" t="s">
        <v>488</v>
      </c>
      <c r="B21" s="1460">
        <v>3329.0711811012702</v>
      </c>
      <c r="C21" s="1461">
        <v>3833.4563301112798</v>
      </c>
      <c r="D21" s="1461">
        <v>504.38514901000502</v>
      </c>
      <c r="E21" s="1461">
        <v>1763.2706786405699</v>
      </c>
      <c r="F21" s="1461">
        <v>1354.3963689352699</v>
      </c>
      <c r="G21" s="1462">
        <v>1150.95499402575</v>
      </c>
      <c r="H21" s="1498">
        <v>95.510839304701804</v>
      </c>
      <c r="I21" s="1463">
        <v>0.13157451280927032</v>
      </c>
      <c r="J21" s="1464">
        <v>2.2818970706905559</v>
      </c>
      <c r="K21" s="1447"/>
      <c r="L21" s="1458">
        <v>0.28873900000000002</v>
      </c>
    </row>
    <row r="22" spans="1:12" x14ac:dyDescent="0.25">
      <c r="A22" s="1465" t="s">
        <v>487</v>
      </c>
      <c r="B22" s="1466">
        <v>4657.8520327691804</v>
      </c>
      <c r="C22" s="1467">
        <v>5262.5135326486097</v>
      </c>
      <c r="D22" s="1467">
        <v>604.66149987942504</v>
      </c>
      <c r="E22" s="1467">
        <v>1156.1387470541199</v>
      </c>
      <c r="F22" s="1467">
        <v>538.78665616196599</v>
      </c>
      <c r="G22" s="1468">
        <v>3918.7102096372901</v>
      </c>
      <c r="H22" s="1499">
        <v>-12.6905910127255</v>
      </c>
      <c r="I22" s="1469">
        <v>0.11489975201547852</v>
      </c>
      <c r="J22" s="1470">
        <v>6.4808330122204181</v>
      </c>
      <c r="K22" s="1447"/>
      <c r="L22" s="1458">
        <v>0.36491600000000002</v>
      </c>
    </row>
    <row r="23" spans="1:12" x14ac:dyDescent="0.25">
      <c r="A23" s="1459" t="s">
        <v>484</v>
      </c>
      <c r="B23" s="1460">
        <v>4115.22171966511</v>
      </c>
      <c r="C23" s="1461">
        <v>4745.80871230311</v>
      </c>
      <c r="D23" s="1461">
        <v>630.58699263800202</v>
      </c>
      <c r="E23" s="1461">
        <v>1844.6103261416199</v>
      </c>
      <c r="F23" s="1461">
        <v>1351.02234184192</v>
      </c>
      <c r="G23" s="1462">
        <v>4113.57682188733</v>
      </c>
      <c r="H23" s="1498">
        <v>136.9990083383</v>
      </c>
      <c r="I23" s="1463">
        <v>0.1328723998089637</v>
      </c>
      <c r="J23" s="1464">
        <v>6.5234089347110764</v>
      </c>
      <c r="K23" s="1447"/>
      <c r="L23" s="1458">
        <v>0.88087499999999996</v>
      </c>
    </row>
    <row r="24" spans="1:12" x14ac:dyDescent="0.25">
      <c r="A24" s="1471" t="s">
        <v>1959</v>
      </c>
      <c r="B24" s="1472">
        <v>3253.32014595181</v>
      </c>
      <c r="C24" s="1472">
        <v>3865.6241736054299</v>
      </c>
      <c r="D24" s="1472">
        <v>612.30402765362703</v>
      </c>
      <c r="E24" s="1472">
        <v>1367.4473286293</v>
      </c>
      <c r="F24" s="1472">
        <v>878.76727575648101</v>
      </c>
      <c r="G24" s="1473">
        <v>931.53066060594495</v>
      </c>
      <c r="H24" s="1500">
        <v>123.623974780807</v>
      </c>
      <c r="I24" s="1474">
        <v>0.15839719542175179</v>
      </c>
      <c r="J24" s="1475">
        <v>1.5213531489832051</v>
      </c>
      <c r="K24" s="1447"/>
      <c r="L24" s="1458">
        <v>0.26289499999999999</v>
      </c>
    </row>
    <row r="25" spans="1:12" x14ac:dyDescent="0.25">
      <c r="A25" s="174"/>
      <c r="B25" s="174"/>
      <c r="C25" s="174"/>
      <c r="D25" s="174"/>
      <c r="E25" s="174"/>
      <c r="F25" s="174"/>
      <c r="G25" s="174"/>
      <c r="H25" s="174"/>
      <c r="I25" s="174"/>
      <c r="J25" s="174"/>
    </row>
    <row r="26" spans="1:12" x14ac:dyDescent="0.25">
      <c r="A26" s="174"/>
      <c r="B26" s="1739" t="s">
        <v>2012</v>
      </c>
      <c r="C26" s="1740"/>
      <c r="D26" s="1740"/>
      <c r="E26" s="1740"/>
      <c r="F26" s="1740"/>
      <c r="G26" s="1741"/>
      <c r="H26" s="1736" t="s">
        <v>2013</v>
      </c>
      <c r="I26" s="1737"/>
      <c r="J26" s="1738"/>
      <c r="L26" t="s">
        <v>1960</v>
      </c>
    </row>
    <row r="27" spans="1:12" x14ac:dyDescent="0.25">
      <c r="A27" s="1452" t="s">
        <v>1957</v>
      </c>
      <c r="B27" s="1476">
        <v>3.7371843214567033E-2</v>
      </c>
      <c r="C27" s="1477">
        <v>2.1683210973459863E-2</v>
      </c>
      <c r="D27" s="1477">
        <v>-5.8377496785473756E-2</v>
      </c>
      <c r="E27" s="1477">
        <v>6.4439694015522922E-2</v>
      </c>
      <c r="F27" s="1477">
        <v>4.9204910609428942E-2</v>
      </c>
      <c r="G27" s="1478">
        <v>3.4972580834043122E-2</v>
      </c>
      <c r="H27" s="1497">
        <v>-89.631676405898403</v>
      </c>
      <c r="I27" s="1501">
        <v>-1.2839628614980003</v>
      </c>
      <c r="J27" s="1479">
        <v>0.47070102799539537</v>
      </c>
      <c r="L27" s="537">
        <v>3.3831599918672946E-3</v>
      </c>
    </row>
    <row r="28" spans="1:12" x14ac:dyDescent="0.25">
      <c r="A28" s="1459" t="s">
        <v>470</v>
      </c>
      <c r="B28" s="1480">
        <v>4.304862029091483E-2</v>
      </c>
      <c r="C28" s="1481">
        <v>2.9421412691982753E-2</v>
      </c>
      <c r="D28" s="1481">
        <v>-2.7554394859841416E-2</v>
      </c>
      <c r="E28" s="1481">
        <v>3.8674115776733332E-2</v>
      </c>
      <c r="F28" s="1481">
        <v>-5.6653739725958711E-2</v>
      </c>
      <c r="G28" s="1482">
        <v>1.8686829693346695E-2</v>
      </c>
      <c r="H28" s="1498">
        <v>-93.674899846775546</v>
      </c>
      <c r="I28" s="1483">
        <v>-1.0682697126612877</v>
      </c>
      <c r="J28" s="1484">
        <v>0.18497966846572389</v>
      </c>
      <c r="L28" s="537">
        <v>4.0792649565978131E-3</v>
      </c>
    </row>
    <row r="29" spans="1:12" x14ac:dyDescent="0.25">
      <c r="A29" s="1465" t="s">
        <v>471</v>
      </c>
      <c r="B29" s="1485">
        <v>3.5412336546767315E-2</v>
      </c>
      <c r="C29" s="1486">
        <v>2.4660083687463561E-2</v>
      </c>
      <c r="D29" s="1486">
        <v>-2.6623218188276451E-2</v>
      </c>
      <c r="E29" s="1486">
        <v>1.9022738729822911E-2</v>
      </c>
      <c r="F29" s="1486">
        <v>-2.6635185528454515E-2</v>
      </c>
      <c r="G29" s="1487">
        <v>9.1957384963890568E-3</v>
      </c>
      <c r="H29" s="1499">
        <v>-47.959939213775428</v>
      </c>
      <c r="I29" s="1488">
        <v>-0.86747099017279172</v>
      </c>
      <c r="J29" s="1489">
        <v>0.1529185192491811</v>
      </c>
      <c r="L29" s="537">
        <v>-7.0205858327500239E-4</v>
      </c>
    </row>
    <row r="30" spans="1:12" x14ac:dyDescent="0.25">
      <c r="A30" s="1459" t="s">
        <v>472</v>
      </c>
      <c r="B30" s="1480">
        <v>4.0310644240076847E-2</v>
      </c>
      <c r="C30" s="1481">
        <v>2.1311178960411518E-2</v>
      </c>
      <c r="D30" s="1481">
        <v>-6.444113350536422E-2</v>
      </c>
      <c r="E30" s="1481">
        <v>0.10265076333320669</v>
      </c>
      <c r="F30" s="1481">
        <v>9.1094637191835595E-2</v>
      </c>
      <c r="G30" s="1482">
        <v>4.544704277762418E-2</v>
      </c>
      <c r="H30" s="1498">
        <v>-123.2026653996267</v>
      </c>
      <c r="I30" s="1483">
        <v>-1.5228871812061477</v>
      </c>
      <c r="J30" s="1490">
        <v>0.46648999039189043</v>
      </c>
      <c r="L30" s="537">
        <v>5.5159048564158344E-3</v>
      </c>
    </row>
    <row r="31" spans="1:12" x14ac:dyDescent="0.25">
      <c r="A31" s="1465" t="s">
        <v>473</v>
      </c>
      <c r="B31" s="1485">
        <v>4.1409539297452107E-2</v>
      </c>
      <c r="C31" s="1486">
        <v>2.6842998281852236E-2</v>
      </c>
      <c r="D31" s="1486">
        <v>-4.8856460504536917E-2</v>
      </c>
      <c r="E31" s="1486">
        <v>3.2457392045218851E-2</v>
      </c>
      <c r="F31" s="1486">
        <v>3.0065868400904989E-2</v>
      </c>
      <c r="G31" s="1487">
        <v>1.9034754151607026E-2</v>
      </c>
      <c r="H31" s="1499">
        <v>-49.001941875096001</v>
      </c>
      <c r="I31" s="1488">
        <v>-1.1896548174409605</v>
      </c>
      <c r="J31" s="1489">
        <v>0.33351915926594966</v>
      </c>
      <c r="L31" s="537">
        <v>-7.3689084481496638E-4</v>
      </c>
    </row>
    <row r="32" spans="1:12" x14ac:dyDescent="0.25">
      <c r="A32" s="1459" t="s">
        <v>486</v>
      </c>
      <c r="B32" s="1480">
        <v>5.1844218944125178E-3</v>
      </c>
      <c r="C32" s="1481">
        <v>-1.6021649671812677E-2</v>
      </c>
      <c r="D32" s="1481">
        <v>-0.1297974778220691</v>
      </c>
      <c r="E32" s="1481">
        <v>4.6586158652416838E-2</v>
      </c>
      <c r="F32" s="1481">
        <v>2.9032682603904111E-2</v>
      </c>
      <c r="G32" s="1482">
        <v>4.1234330359271716E-2</v>
      </c>
      <c r="H32" s="1498">
        <v>-194.968416510076</v>
      </c>
      <c r="I32" s="1483">
        <v>-1.816557498491711</v>
      </c>
      <c r="J32" s="1490">
        <v>0.98403955092332041</v>
      </c>
      <c r="L32" s="537">
        <v>1.0892877623580686E-2</v>
      </c>
    </row>
    <row r="33" spans="1:12" x14ac:dyDescent="0.25">
      <c r="A33" s="1465" t="s">
        <v>474</v>
      </c>
      <c r="B33" s="1485">
        <v>3.384416946716319E-2</v>
      </c>
      <c r="C33" s="1486">
        <v>1.7297417634498834E-2</v>
      </c>
      <c r="D33" s="1486">
        <v>-6.5452574496986909E-2</v>
      </c>
      <c r="E33" s="1486">
        <v>0.12204003973778527</v>
      </c>
      <c r="F33" s="1486">
        <v>0.2413172963030035</v>
      </c>
      <c r="G33" s="1487">
        <v>3.0478210208035199E-2</v>
      </c>
      <c r="H33" s="1499">
        <v>-70.918213050619499</v>
      </c>
      <c r="I33" s="1488">
        <v>-1.3554945155260096</v>
      </c>
      <c r="J33" s="1489">
        <v>0.42105256479501918</v>
      </c>
      <c r="L33" s="537">
        <v>-5.3541576842659386E-4</v>
      </c>
    </row>
    <row r="34" spans="1:12" x14ac:dyDescent="0.25">
      <c r="A34" s="1459" t="s">
        <v>475</v>
      </c>
      <c r="B34" s="1480">
        <v>2.5067221434922751E-2</v>
      </c>
      <c r="C34" s="1481">
        <v>1.3311401647710011E-2</v>
      </c>
      <c r="D34" s="1481">
        <v>-5.7647732053490969E-2</v>
      </c>
      <c r="E34" s="1481">
        <v>9.3942213409503136E-2</v>
      </c>
      <c r="F34" s="1481">
        <v>6.2322993779621971E-2</v>
      </c>
      <c r="G34" s="1482">
        <v>4.9963511955411176E-3</v>
      </c>
      <c r="H34" s="1498">
        <v>-94.958691341243522</v>
      </c>
      <c r="I34" s="1483">
        <v>-0.99525476489128462</v>
      </c>
      <c r="J34" s="1490">
        <v>0.35087812621812908</v>
      </c>
      <c r="L34" s="537">
        <v>-4.5085662759242559E-4</v>
      </c>
    </row>
    <row r="35" spans="1:12" x14ac:dyDescent="0.25">
      <c r="A35" s="1465" t="s">
        <v>1963</v>
      </c>
      <c r="B35" s="1485">
        <v>3.6796880148458673E-2</v>
      </c>
      <c r="C35" s="1486">
        <v>1.9496137508198879E-2</v>
      </c>
      <c r="D35" s="1486">
        <v>-8.1749533470879557E-2</v>
      </c>
      <c r="E35" s="1486">
        <v>4.8703957685904582E-2</v>
      </c>
      <c r="F35" s="1486">
        <v>-7.5507259428393278E-3</v>
      </c>
      <c r="G35" s="1487">
        <v>5.3159288791865295E-2</v>
      </c>
      <c r="H35" s="1499">
        <v>-99.079291247228014</v>
      </c>
      <c r="I35" s="1488">
        <v>-1.4493297405517691</v>
      </c>
      <c r="J35" s="1489">
        <v>0.90795035631242449</v>
      </c>
      <c r="L35" s="537">
        <v>3.4914758766720383E-3</v>
      </c>
    </row>
    <row r="36" spans="1:12" x14ac:dyDescent="0.25">
      <c r="A36" s="1459" t="s">
        <v>477</v>
      </c>
      <c r="B36" s="1480">
        <v>3.0990994360266831E-2</v>
      </c>
      <c r="C36" s="1481">
        <v>2.3999839091975849E-2</v>
      </c>
      <c r="D36" s="1481">
        <v>-9.5287123554738222E-3</v>
      </c>
      <c r="E36" s="1481">
        <v>4.8547560116026262E-2</v>
      </c>
      <c r="F36" s="1481">
        <v>-5.7563031486734889E-2</v>
      </c>
      <c r="G36" s="1482">
        <v>5.2595749567507497E-2</v>
      </c>
      <c r="H36" s="1498">
        <v>-86.601252086372199</v>
      </c>
      <c r="I36" s="1483">
        <v>-0.56493379655777332</v>
      </c>
      <c r="J36" s="1490">
        <v>0.23311038133327644</v>
      </c>
      <c r="L36" s="537">
        <v>5.2645309002642281E-4</v>
      </c>
    </row>
    <row r="37" spans="1:12" x14ac:dyDescent="0.25">
      <c r="A37" s="1465" t="s">
        <v>478</v>
      </c>
      <c r="B37" s="1485">
        <v>3.8721290591020772E-2</v>
      </c>
      <c r="C37" s="1486">
        <v>2.3849040931841904E-2</v>
      </c>
      <c r="D37" s="1486">
        <v>-5.2911633112545847E-2</v>
      </c>
      <c r="E37" s="1486">
        <v>7.4979091625954786E-2</v>
      </c>
      <c r="F37" s="1486">
        <v>8.7856755284115351E-2</v>
      </c>
      <c r="G37" s="1487">
        <v>5.5791102265736754E-2</v>
      </c>
      <c r="H37" s="1499">
        <v>-85.606773323889016</v>
      </c>
      <c r="I37" s="1488">
        <v>-1.2168245842897689</v>
      </c>
      <c r="J37" s="1489">
        <v>0.54266692274123418</v>
      </c>
      <c r="L37" s="537">
        <v>5.6196642719267449E-3</v>
      </c>
    </row>
    <row r="38" spans="1:12" x14ac:dyDescent="0.25">
      <c r="A38" s="1459" t="s">
        <v>479</v>
      </c>
      <c r="B38" s="1480">
        <v>3.881230030671743E-2</v>
      </c>
      <c r="C38" s="1481">
        <v>1.7551667228722721E-2</v>
      </c>
      <c r="D38" s="1481">
        <v>-8.6785815478425551E-2</v>
      </c>
      <c r="E38" s="1481">
        <v>8.2731730350595362E-2</v>
      </c>
      <c r="F38" s="1481">
        <v>0.1065976819089325</v>
      </c>
      <c r="G38" s="1482">
        <v>5.9939903040865161E-2</v>
      </c>
      <c r="H38" s="1498">
        <v>-122.93105452475498</v>
      </c>
      <c r="I38" s="1483">
        <v>-1.7357091483816312</v>
      </c>
      <c r="J38" s="1490">
        <v>0.80193400860957276</v>
      </c>
      <c r="L38" s="537">
        <v>7.7498809760635197E-3</v>
      </c>
    </row>
    <row r="39" spans="1:12" x14ac:dyDescent="0.25">
      <c r="A39" s="1465" t="s">
        <v>480</v>
      </c>
      <c r="B39" s="1485">
        <v>4.2773620341029495E-2</v>
      </c>
      <c r="C39" s="1486">
        <v>1.7496218829658423E-2</v>
      </c>
      <c r="D39" s="1486">
        <v>-9.6427622460030879E-2</v>
      </c>
      <c r="E39" s="1486">
        <v>6.0493523891671099E-2</v>
      </c>
      <c r="F39" s="1486">
        <v>3.0565660599448829E-2</v>
      </c>
      <c r="G39" s="1487">
        <v>3.4612932094614891E-2</v>
      </c>
      <c r="H39" s="1499">
        <v>-115.7900570337284</v>
      </c>
      <c r="I39" s="1488">
        <v>-2.0331580029747194</v>
      </c>
      <c r="J39" s="1489">
        <v>0.56457723054183084</v>
      </c>
      <c r="L39" s="537">
        <v>5.4180051931684292E-3</v>
      </c>
    </row>
    <row r="40" spans="1:12" x14ac:dyDescent="0.25">
      <c r="A40" s="1459" t="s">
        <v>1958</v>
      </c>
      <c r="B40" s="1480">
        <v>4.9698309192400404E-2</v>
      </c>
      <c r="C40" s="1481">
        <v>3.0640640515092899E-2</v>
      </c>
      <c r="D40" s="1481">
        <v>-6.8549303420447419E-2</v>
      </c>
      <c r="E40" s="1481">
        <v>0.10183421889528986</v>
      </c>
      <c r="F40" s="1481">
        <v>-3.8673631693807164E-3</v>
      </c>
      <c r="G40" s="1482">
        <v>8.0040690177734797E-3</v>
      </c>
      <c r="H40" s="1498">
        <v>-162.54451292800908</v>
      </c>
      <c r="I40" s="1483">
        <v>-1.5510927654981854</v>
      </c>
      <c r="J40" s="1490">
        <v>0.43885193211841056</v>
      </c>
      <c r="L40" s="537">
        <v>5.3845800008272071E-3</v>
      </c>
    </row>
    <row r="41" spans="1:12" x14ac:dyDescent="0.25">
      <c r="A41" s="1465" t="s">
        <v>483</v>
      </c>
      <c r="B41" s="1485">
        <v>2.040484132598867E-2</v>
      </c>
      <c r="C41" s="1486">
        <v>5.475425914400826E-4</v>
      </c>
      <c r="D41" s="1486">
        <v>-0.13348797566549075</v>
      </c>
      <c r="E41" s="1486">
        <v>-4.4059245075378103E-2</v>
      </c>
      <c r="F41" s="1486">
        <v>-0.10464649799460619</v>
      </c>
      <c r="G41" s="1487">
        <v>1.9252268705324791E-2</v>
      </c>
      <c r="H41" s="1499">
        <v>-147.42355958607098</v>
      </c>
      <c r="I41" s="1488">
        <v>-1.7285581265931063</v>
      </c>
      <c r="J41" s="1489">
        <v>0.63556589729985902</v>
      </c>
      <c r="L41" s="537">
        <v>1.4148747064134984E-3</v>
      </c>
    </row>
    <row r="42" spans="1:12" x14ac:dyDescent="0.25">
      <c r="A42" s="1459" t="s">
        <v>488</v>
      </c>
      <c r="B42" s="1480">
        <v>7.7633482452591898E-2</v>
      </c>
      <c r="C42" s="1481">
        <v>5.6549354941029008E-2</v>
      </c>
      <c r="D42" s="1481">
        <v>-6.4284633173446834E-2</v>
      </c>
      <c r="E42" s="1481">
        <v>3.5857103159878015E-2</v>
      </c>
      <c r="F42" s="1481">
        <v>0.41507705926737415</v>
      </c>
      <c r="G42" s="1482">
        <v>6.3197543416999569E-2</v>
      </c>
      <c r="H42" s="1498">
        <v>301.58895894765283</v>
      </c>
      <c r="I42" s="1483">
        <v>-1.6990928738172957</v>
      </c>
      <c r="J42" s="1490">
        <v>0.27360974179085407</v>
      </c>
      <c r="L42" s="537">
        <v>4.816342155173914E-3</v>
      </c>
    </row>
    <row r="43" spans="1:12" x14ac:dyDescent="0.25">
      <c r="A43" s="1465" t="s">
        <v>487</v>
      </c>
      <c r="B43" s="1485">
        <v>-6.5571354477716684E-2</v>
      </c>
      <c r="C43" s="1486">
        <v>-4.2038959585834576E-2</v>
      </c>
      <c r="D43" s="1486">
        <v>0.18853175445726578</v>
      </c>
      <c r="E43" s="1486">
        <v>-2.9905952614579252E-2</v>
      </c>
      <c r="F43" s="1486">
        <v>-6.3144044383697057E-2</v>
      </c>
      <c r="G43" s="1487">
        <v>2.274908829818087E-2</v>
      </c>
      <c r="H43" s="1499">
        <v>95.242015362400494</v>
      </c>
      <c r="I43" s="1488">
        <v>2.2290122048679848</v>
      </c>
      <c r="J43" s="1489">
        <v>-1.0505115946722521</v>
      </c>
      <c r="L43" s="537">
        <v>-2.2365981833791771E-3</v>
      </c>
    </row>
    <row r="44" spans="1:12" x14ac:dyDescent="0.25">
      <c r="A44" s="1459" t="s">
        <v>484</v>
      </c>
      <c r="B44" s="1480">
        <v>4.1694093547825828E-2</v>
      </c>
      <c r="C44" s="1481">
        <v>2.7452098825830985E-2</v>
      </c>
      <c r="D44" s="1481">
        <v>-5.6711338439037959E-2</v>
      </c>
      <c r="E44" s="1481">
        <v>9.505449976445127E-3</v>
      </c>
      <c r="F44" s="1481">
        <v>0.42451470048345219</v>
      </c>
      <c r="G44" s="1482">
        <v>-1.3248040449878349E-2</v>
      </c>
      <c r="H44" s="1498">
        <v>347.33330251627797</v>
      </c>
      <c r="I44" s="1483">
        <v>-1.1855329488481892</v>
      </c>
      <c r="J44" s="1490">
        <v>0.28733549874454756</v>
      </c>
      <c r="L44" s="537">
        <v>9.4426650317715882E-3</v>
      </c>
    </row>
    <row r="45" spans="1:12" x14ac:dyDescent="0.25">
      <c r="A45" s="1471" t="s">
        <v>1959</v>
      </c>
      <c r="B45" s="1491">
        <v>0.10648000755577695</v>
      </c>
      <c r="C45" s="1491">
        <v>0.13839226284804537</v>
      </c>
      <c r="D45" s="1491">
        <v>0.34441041129977162</v>
      </c>
      <c r="E45" s="1491">
        <v>-0.18709876561263536</v>
      </c>
      <c r="F45" s="1491">
        <v>-0.10225620413957923</v>
      </c>
      <c r="G45" s="1492">
        <v>0.19393797814831723</v>
      </c>
      <c r="H45" s="1500">
        <v>371.499101238138</v>
      </c>
      <c r="I45" s="1493">
        <v>2.4272868349172025</v>
      </c>
      <c r="J45" s="1494">
        <v>-0.19173668498690821</v>
      </c>
      <c r="L45" s="537">
        <v>0</v>
      </c>
    </row>
    <row r="46" spans="1:12" x14ac:dyDescent="0.25">
      <c r="A46" s="1731" t="s">
        <v>229</v>
      </c>
      <c r="B46" s="1731"/>
      <c r="C46" s="1731"/>
      <c r="D46" s="1731"/>
      <c r="E46" s="1731"/>
      <c r="F46" s="1731"/>
      <c r="G46" s="1731"/>
      <c r="H46" s="1731"/>
      <c r="I46" s="174"/>
      <c r="J46" s="174"/>
    </row>
    <row r="47" spans="1:12" x14ac:dyDescent="0.25">
      <c r="A47" s="1579" t="s">
        <v>1964</v>
      </c>
      <c r="B47" s="1579"/>
      <c r="C47" s="1579"/>
      <c r="D47" s="1579"/>
      <c r="E47" s="1579"/>
      <c r="F47" s="1579"/>
      <c r="G47" s="1579"/>
      <c r="H47" s="1579"/>
      <c r="I47" s="174"/>
      <c r="J47" s="174"/>
    </row>
    <row r="48" spans="1:12" x14ac:dyDescent="0.25">
      <c r="A48" s="1495" t="s">
        <v>1966</v>
      </c>
      <c r="B48" s="1495"/>
      <c r="C48" s="1495"/>
      <c r="D48" s="1495"/>
      <c r="E48" s="1495"/>
      <c r="F48" s="1495"/>
      <c r="G48" s="1495"/>
      <c r="H48" s="1495"/>
      <c r="I48" s="174"/>
      <c r="J48" s="174"/>
    </row>
    <row r="49" spans="1:10" ht="27.75" customHeight="1" x14ac:dyDescent="0.25">
      <c r="A49" s="1730" t="s">
        <v>1997</v>
      </c>
      <c r="B49" s="1730"/>
      <c r="C49" s="1730"/>
      <c r="D49" s="1730"/>
      <c r="E49" s="1730"/>
      <c r="F49" s="1730"/>
      <c r="G49" s="1730"/>
      <c r="H49" s="1730"/>
      <c r="I49" s="1730"/>
      <c r="J49" s="1730"/>
    </row>
    <row r="50" spans="1:10" x14ac:dyDescent="0.25">
      <c r="A50" s="1495" t="s">
        <v>1967</v>
      </c>
    </row>
  </sheetData>
  <mergeCells count="7">
    <mergeCell ref="A49:J49"/>
    <mergeCell ref="A46:H46"/>
    <mergeCell ref="A1:J1"/>
    <mergeCell ref="B4:G4"/>
    <mergeCell ref="H4:J4"/>
    <mergeCell ref="B26:G26"/>
    <mergeCell ref="H26:J26"/>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R79"/>
  <sheetViews>
    <sheetView workbookViewId="0">
      <pane xSplit="1" ySplit="4" topLeftCell="B5" activePane="bottomRight" state="frozen"/>
      <selection activeCell="A32" sqref="A32"/>
      <selection pane="topRight" activeCell="A32" sqref="A32"/>
      <selection pane="bottomLeft" activeCell="A32" sqref="A32"/>
      <selection pane="bottomRight" activeCell="N81" sqref="N81"/>
    </sheetView>
  </sheetViews>
  <sheetFormatPr baseColWidth="10" defaultRowHeight="15" x14ac:dyDescent="0.25"/>
  <cols>
    <col min="1" max="1" width="42.85546875" style="300" customWidth="1"/>
    <col min="2" max="2" width="15.85546875" customWidth="1"/>
    <col min="3" max="3" width="15.42578125" customWidth="1"/>
    <col min="4" max="4" width="10.85546875" customWidth="1"/>
    <col min="5" max="5" width="11.42578125" customWidth="1"/>
    <col min="6" max="6" width="9.85546875" style="262" customWidth="1"/>
    <col min="7" max="7" width="10.85546875" customWidth="1"/>
    <col min="9" max="9" width="18.5703125" customWidth="1"/>
    <col min="10" max="12" width="14.5703125" customWidth="1"/>
    <col min="16" max="17" width="15.85546875" customWidth="1"/>
  </cols>
  <sheetData>
    <row r="1" spans="1:18" ht="18" x14ac:dyDescent="0.25">
      <c r="A1" s="228" t="s">
        <v>234</v>
      </c>
      <c r="B1" s="1578"/>
      <c r="C1" s="1578"/>
      <c r="D1" s="1578"/>
      <c r="E1" s="1578"/>
      <c r="F1" s="1578"/>
      <c r="G1" s="1578"/>
      <c r="I1" s="229"/>
      <c r="J1" s="229"/>
      <c r="K1" s="229"/>
      <c r="L1" s="229"/>
      <c r="M1" s="230"/>
      <c r="N1" s="230"/>
      <c r="O1" s="231"/>
      <c r="P1" s="1743" t="s">
        <v>235</v>
      </c>
      <c r="Q1" s="1743"/>
      <c r="R1" s="1743"/>
    </row>
    <row r="2" spans="1:18" ht="15.75" x14ac:dyDescent="0.25">
      <c r="A2" s="232"/>
      <c r="B2" s="174"/>
      <c r="C2" s="174"/>
      <c r="D2" s="174"/>
      <c r="E2" s="174"/>
      <c r="F2" s="233"/>
      <c r="G2" s="174"/>
      <c r="I2" s="234"/>
      <c r="J2" s="234"/>
      <c r="K2" s="235" t="s">
        <v>236</v>
      </c>
      <c r="L2" s="236"/>
      <c r="M2" s="237"/>
      <c r="N2" s="230"/>
      <c r="O2" s="231"/>
      <c r="P2" s="238"/>
      <c r="Q2" s="238"/>
      <c r="R2" s="231"/>
    </row>
    <row r="3" spans="1:18" ht="15.75" thickBot="1" x14ac:dyDescent="0.3">
      <c r="A3" s="239" t="s">
        <v>237</v>
      </c>
      <c r="B3" s="240"/>
      <c r="C3" s="241"/>
      <c r="D3" s="242" t="s">
        <v>238</v>
      </c>
      <c r="E3" s="242"/>
      <c r="F3" s="243"/>
      <c r="G3" s="243"/>
      <c r="I3" s="1744" t="s">
        <v>239</v>
      </c>
      <c r="J3" s="1744"/>
      <c r="K3" s="1744" t="s">
        <v>240</v>
      </c>
      <c r="L3" s="1744"/>
      <c r="M3" s="1744" t="s">
        <v>241</v>
      </c>
      <c r="N3" s="1744"/>
      <c r="O3" s="231"/>
      <c r="P3" s="244" t="s">
        <v>235</v>
      </c>
      <c r="Q3" s="244" t="s">
        <v>235</v>
      </c>
      <c r="R3" s="244" t="s">
        <v>235</v>
      </c>
    </row>
    <row r="4" spans="1:18" ht="27" customHeight="1" x14ac:dyDescent="0.25">
      <c r="A4" s="245">
        <v>2024</v>
      </c>
      <c r="B4" s="246" t="s">
        <v>244</v>
      </c>
      <c r="C4" s="246" t="s">
        <v>242</v>
      </c>
      <c r="D4" s="247" t="s">
        <v>243</v>
      </c>
      <c r="E4" s="248" t="s">
        <v>2015</v>
      </c>
      <c r="F4" s="246" t="s">
        <v>240</v>
      </c>
      <c r="G4" s="245" t="s">
        <v>241</v>
      </c>
      <c r="I4" s="249" t="s">
        <v>244</v>
      </c>
      <c r="J4" s="249" t="s">
        <v>242</v>
      </c>
      <c r="K4" s="249" t="s">
        <v>244</v>
      </c>
      <c r="L4" s="249" t="s">
        <v>242</v>
      </c>
      <c r="M4" s="250" t="s">
        <v>29</v>
      </c>
      <c r="N4" s="250" t="s">
        <v>104</v>
      </c>
      <c r="O4" s="231"/>
      <c r="P4" s="250" t="s">
        <v>244</v>
      </c>
      <c r="Q4" s="250" t="s">
        <v>242</v>
      </c>
      <c r="R4" s="251" t="s">
        <v>243</v>
      </c>
    </row>
    <row r="5" spans="1:18" s="256" customFormat="1" ht="12.95" customHeight="1" x14ac:dyDescent="0.25">
      <c r="A5" s="95" t="s">
        <v>256</v>
      </c>
      <c r="B5" s="252">
        <v>20796.194320999999</v>
      </c>
      <c r="C5" s="252">
        <v>3981.4668059999999</v>
      </c>
      <c r="D5" s="253">
        <v>24777.661126999999</v>
      </c>
      <c r="E5" s="253">
        <v>519.84986139175567</v>
      </c>
      <c r="F5" s="254">
        <v>0.28928772751213694</v>
      </c>
      <c r="G5" s="255">
        <v>5.1651026826802893E-2</v>
      </c>
      <c r="H5" s="1613"/>
      <c r="I5" s="252">
        <v>436.31635285653829</v>
      </c>
      <c r="J5" s="252">
        <v>83.53350853521728</v>
      </c>
      <c r="K5" s="254">
        <v>0.32200515020162435</v>
      </c>
      <c r="L5" s="254">
        <v>0.18898928087669428</v>
      </c>
      <c r="M5" s="257">
        <v>4.7146255760255551E-2</v>
      </c>
      <c r="N5" s="257">
        <v>7.582498546148142E-2</v>
      </c>
      <c r="P5" s="252">
        <v>19859.875549</v>
      </c>
      <c r="Q5" s="252">
        <v>3700.8499149999998</v>
      </c>
      <c r="R5" s="253">
        <v>23560.725463999999</v>
      </c>
    </row>
    <row r="6" spans="1:18" s="262" customFormat="1" ht="12.95" customHeight="1" x14ac:dyDescent="0.25">
      <c r="A6" s="126" t="s">
        <v>257</v>
      </c>
      <c r="B6" s="258">
        <v>811.46781699999997</v>
      </c>
      <c r="C6" s="258">
        <v>654.04311499999994</v>
      </c>
      <c r="D6" s="259">
        <v>1465.5109319999999</v>
      </c>
      <c r="E6" s="259">
        <v>30.747278807446683</v>
      </c>
      <c r="F6" s="260">
        <v>1.7110344878374921E-2</v>
      </c>
      <c r="G6" s="261">
        <v>-3.4884206735175005E-2</v>
      </c>
      <c r="H6" s="1613"/>
      <c r="I6" s="258">
        <v>17.025070688840906</v>
      </c>
      <c r="J6" s="258">
        <v>13.722208118605772</v>
      </c>
      <c r="K6" s="260">
        <v>1.2564645832002621E-2</v>
      </c>
      <c r="L6" s="260">
        <v>3.1045628153907823E-2</v>
      </c>
      <c r="M6" s="261">
        <v>-7.0854502765556937E-2</v>
      </c>
      <c r="N6" s="261">
        <v>1.3810527995213429E-2</v>
      </c>
      <c r="P6" s="258">
        <v>873.34848999999997</v>
      </c>
      <c r="Q6" s="258">
        <v>645.13348099999996</v>
      </c>
      <c r="R6" s="259">
        <v>1518.4819709999999</v>
      </c>
    </row>
    <row r="7" spans="1:18" s="262" customFormat="1" ht="12.95" customHeight="1" x14ac:dyDescent="0.25">
      <c r="A7" s="126" t="s">
        <v>258</v>
      </c>
      <c r="B7" s="258">
        <v>19328.218222</v>
      </c>
      <c r="C7" s="258">
        <v>3253.5187959999998</v>
      </c>
      <c r="D7" s="259">
        <v>22581.737018</v>
      </c>
      <c r="E7" s="259">
        <v>473.77808577744929</v>
      </c>
      <c r="F7" s="260">
        <v>0.26364955722537431</v>
      </c>
      <c r="G7" s="261">
        <v>5.8491424070810538E-2</v>
      </c>
      <c r="H7" s="1613"/>
      <c r="I7" s="258">
        <v>405.51735339972572</v>
      </c>
      <c r="J7" s="258">
        <v>68.260732377723571</v>
      </c>
      <c r="K7" s="260">
        <v>0.29927522870951934</v>
      </c>
      <c r="L7" s="260">
        <v>0.1544355905839111</v>
      </c>
      <c r="M7" s="261">
        <v>5.3377358432678212E-2</v>
      </c>
      <c r="N7" s="261">
        <v>8.992676213186046E-2</v>
      </c>
      <c r="P7" s="258">
        <v>18348.807355000001</v>
      </c>
      <c r="Q7" s="258">
        <v>2985.080199</v>
      </c>
      <c r="R7" s="259">
        <v>21333.887554000001</v>
      </c>
    </row>
    <row r="8" spans="1:18" s="262" customFormat="1" ht="12.95" customHeight="1" x14ac:dyDescent="0.25">
      <c r="A8" s="126" t="s">
        <v>321</v>
      </c>
      <c r="B8" s="258">
        <v>614.19231600000001</v>
      </c>
      <c r="C8" s="258">
        <v>69.517494999999997</v>
      </c>
      <c r="D8" s="259">
        <v>683.70981099999995</v>
      </c>
      <c r="E8" s="259">
        <v>14.344632798824918</v>
      </c>
      <c r="F8" s="260">
        <v>7.9825475248918396E-3</v>
      </c>
      <c r="G8" s="261">
        <v>1.4894987470998933E-2</v>
      </c>
      <c r="H8" s="1613"/>
      <c r="I8" s="258">
        <v>12.886114984943282</v>
      </c>
      <c r="J8" s="258">
        <v>1.458517813881637</v>
      </c>
      <c r="K8" s="260">
        <v>9.5100615965370266E-3</v>
      </c>
      <c r="L8" s="260">
        <v>3.2998043255315769E-3</v>
      </c>
      <c r="M8" s="261">
        <v>1.5223657635998311E-2</v>
      </c>
      <c r="N8" s="261">
        <v>1.2000381231601853E-2</v>
      </c>
      <c r="P8" s="258">
        <v>604.98227299999996</v>
      </c>
      <c r="Q8" s="258">
        <v>68.693151</v>
      </c>
      <c r="R8" s="259">
        <v>673.67542400000002</v>
      </c>
    </row>
    <row r="9" spans="1:18" s="262" customFormat="1" ht="12.95" customHeight="1" x14ac:dyDescent="0.25">
      <c r="A9" s="106" t="s">
        <v>259</v>
      </c>
      <c r="B9" s="263">
        <v>42.315964999999998</v>
      </c>
      <c r="C9" s="263">
        <v>4.3873990000000003</v>
      </c>
      <c r="D9" s="264">
        <v>46.703364000000001</v>
      </c>
      <c r="E9" s="264">
        <v>0.97986396607355242</v>
      </c>
      <c r="F9" s="265">
        <v>5.4527786014514678E-4</v>
      </c>
      <c r="G9" s="266">
        <v>0.34667458196695589</v>
      </c>
      <c r="H9" s="1613"/>
      <c r="I9" s="263">
        <v>0.88781376204783946</v>
      </c>
      <c r="J9" s="263">
        <v>9.205020402571297E-2</v>
      </c>
      <c r="K9" s="265">
        <v>6.5521404808148876E-4</v>
      </c>
      <c r="L9" s="265">
        <v>2.0825776587653103E-4</v>
      </c>
      <c r="M9" s="266">
        <v>0.29258665081528989</v>
      </c>
      <c r="N9" s="266">
        <v>1.2579587480096057</v>
      </c>
      <c r="P9" s="263">
        <v>32.737430000000003</v>
      </c>
      <c r="Q9" s="263">
        <v>1.943082</v>
      </c>
      <c r="R9" s="264">
        <v>34.680512</v>
      </c>
    </row>
    <row r="10" spans="1:18" s="267" customFormat="1" ht="12.95" customHeight="1" x14ac:dyDescent="0.25">
      <c r="A10" s="95" t="s">
        <v>260</v>
      </c>
      <c r="B10" s="252">
        <v>3295.0794850000002</v>
      </c>
      <c r="C10" s="252">
        <v>468.56757099999999</v>
      </c>
      <c r="D10" s="253">
        <v>3763.6470560000002</v>
      </c>
      <c r="E10" s="253">
        <v>78.963522439051928</v>
      </c>
      <c r="F10" s="254">
        <v>4.3941875643845725E-2</v>
      </c>
      <c r="G10" s="257">
        <v>6.982162370427103E-2</v>
      </c>
      <c r="H10" s="1613"/>
      <c r="I10" s="252">
        <v>69.132700006357126</v>
      </c>
      <c r="J10" s="252">
        <v>9.8308224326948039</v>
      </c>
      <c r="K10" s="254">
        <v>5.1020515971149837E-2</v>
      </c>
      <c r="L10" s="254">
        <v>2.224161410864451E-2</v>
      </c>
      <c r="M10" s="257">
        <v>5.9994206858025256E-2</v>
      </c>
      <c r="N10" s="257">
        <v>0.14443573363118145</v>
      </c>
      <c r="P10" s="252">
        <v>3108.5825410000002</v>
      </c>
      <c r="Q10" s="252">
        <v>409.43109099999998</v>
      </c>
      <c r="R10" s="253">
        <v>3518.0136320000001</v>
      </c>
    </row>
    <row r="11" spans="1:18" s="256" customFormat="1" ht="12.95" customHeight="1" x14ac:dyDescent="0.25">
      <c r="A11" s="126" t="s">
        <v>322</v>
      </c>
      <c r="B11" s="258">
        <v>185.70506499999999</v>
      </c>
      <c r="C11" s="258">
        <v>52.119726</v>
      </c>
      <c r="D11" s="259">
        <v>237.824791</v>
      </c>
      <c r="E11" s="259">
        <v>4.9897035883726435</v>
      </c>
      <c r="F11" s="260">
        <v>2.7766863458903463E-3</v>
      </c>
      <c r="G11" s="261">
        <v>1.6865687327839218E-2</v>
      </c>
      <c r="H11" s="1613"/>
      <c r="I11" s="258">
        <v>3.8962011710943742</v>
      </c>
      <c r="J11" s="258">
        <v>1.0935024172782684</v>
      </c>
      <c r="K11" s="260">
        <v>2.8754293418071877E-3</v>
      </c>
      <c r="L11" s="260">
        <v>2.4739800722152114E-3</v>
      </c>
      <c r="M11" s="261">
        <v>9.0332144841991369E-3</v>
      </c>
      <c r="N11" s="261">
        <v>4.5789760119408385E-2</v>
      </c>
      <c r="P11" s="258">
        <v>184.04256899999999</v>
      </c>
      <c r="Q11" s="258">
        <v>49.837671</v>
      </c>
      <c r="R11" s="259">
        <v>233.88023999999999</v>
      </c>
    </row>
    <row r="12" spans="1:18" s="262" customFormat="1" ht="12.95" customHeight="1" x14ac:dyDescent="0.25">
      <c r="A12" s="126" t="s">
        <v>323</v>
      </c>
      <c r="B12" s="258">
        <v>1940.269074</v>
      </c>
      <c r="C12" s="258">
        <v>296.97381100000001</v>
      </c>
      <c r="D12" s="259">
        <v>2237.2428850000001</v>
      </c>
      <c r="E12" s="259">
        <v>46.938667766329139</v>
      </c>
      <c r="F12" s="260">
        <v>2.6120581227462643E-2</v>
      </c>
      <c r="G12" s="261">
        <v>8.079597151565121E-2</v>
      </c>
      <c r="H12" s="1613"/>
      <c r="I12" s="258">
        <v>40.707983050203815</v>
      </c>
      <c r="J12" s="258">
        <v>6.2306847161253227</v>
      </c>
      <c r="K12" s="260">
        <v>3.0042834999576679E-2</v>
      </c>
      <c r="L12" s="260">
        <v>1.4096530177150327E-2</v>
      </c>
      <c r="M12" s="261">
        <v>6.5775294022980768E-2</v>
      </c>
      <c r="N12" s="261">
        <v>0.19040947451966783</v>
      </c>
      <c r="P12" s="258">
        <v>1820.5235990000001</v>
      </c>
      <c r="Q12" s="258">
        <v>249.471982</v>
      </c>
      <c r="R12" s="259">
        <v>2069.9955810000001</v>
      </c>
    </row>
    <row r="13" spans="1:18" s="268" customFormat="1" ht="12.95" customHeight="1" x14ac:dyDescent="0.25">
      <c r="A13" s="126" t="s">
        <v>261</v>
      </c>
      <c r="B13" s="258">
        <v>792.11925399999996</v>
      </c>
      <c r="C13" s="258">
        <v>62.147804000000001</v>
      </c>
      <c r="D13" s="259">
        <v>854.26705799999991</v>
      </c>
      <c r="E13" s="259">
        <v>17.92302386478767</v>
      </c>
      <c r="F13" s="260">
        <v>9.9738621264782966E-3</v>
      </c>
      <c r="G13" s="261">
        <v>6.3771276007783761E-2</v>
      </c>
      <c r="H13" s="1613"/>
      <c r="I13" s="258">
        <v>16.619126490067476</v>
      </c>
      <c r="J13" s="258">
        <v>1.3038973747201976</v>
      </c>
      <c r="K13" s="260">
        <v>1.226505558780543E-2</v>
      </c>
      <c r="L13" s="260">
        <v>2.9499853592464551E-3</v>
      </c>
      <c r="M13" s="261">
        <v>5.8463849882435914E-2</v>
      </c>
      <c r="N13" s="261">
        <v>0.13639919985892424</v>
      </c>
      <c r="P13" s="258">
        <v>748.36684700000001</v>
      </c>
      <c r="Q13" s="258">
        <v>54.688355999999999</v>
      </c>
      <c r="R13" s="259">
        <v>803.05520300000001</v>
      </c>
    </row>
    <row r="14" spans="1:18" s="262" customFormat="1" ht="12.95" customHeight="1" x14ac:dyDescent="0.25">
      <c r="A14" s="126" t="s">
        <v>324</v>
      </c>
      <c r="B14" s="258">
        <v>126.220417</v>
      </c>
      <c r="C14" s="258">
        <v>17.143488000000001</v>
      </c>
      <c r="D14" s="259">
        <v>143.36390499999999</v>
      </c>
      <c r="E14" s="259">
        <v>3.007858803170838</v>
      </c>
      <c r="F14" s="260">
        <v>1.673822967879832E-3</v>
      </c>
      <c r="G14" s="261">
        <v>4.9379784105652469E-2</v>
      </c>
      <c r="H14" s="1613"/>
      <c r="I14" s="258">
        <v>2.6481783710714635</v>
      </c>
      <c r="J14" s="258">
        <v>0.35968043209937417</v>
      </c>
      <c r="K14" s="260">
        <v>1.9543779841273514E-3</v>
      </c>
      <c r="L14" s="260">
        <v>8.1375423347890611E-4</v>
      </c>
      <c r="M14" s="261">
        <v>6.2434808030398026E-2</v>
      </c>
      <c r="N14" s="261">
        <v>-3.7681421049742148E-2</v>
      </c>
      <c r="P14" s="258">
        <v>118.802976</v>
      </c>
      <c r="Q14" s="258">
        <v>17.814774</v>
      </c>
      <c r="R14" s="259">
        <v>136.61775</v>
      </c>
    </row>
    <row r="15" spans="1:18" s="262" customFormat="1" ht="12.95" customHeight="1" x14ac:dyDescent="0.25">
      <c r="A15" s="126" t="s">
        <v>325</v>
      </c>
      <c r="B15" s="258">
        <v>250.76567399999999</v>
      </c>
      <c r="C15" s="258">
        <v>40.182741999999998</v>
      </c>
      <c r="D15" s="259">
        <v>290.94841600000001</v>
      </c>
      <c r="E15" s="259">
        <v>6.1042683954110419</v>
      </c>
      <c r="F15" s="260">
        <v>3.3969229644592622E-3</v>
      </c>
      <c r="G15" s="261">
        <v>6.0057095689198814E-2</v>
      </c>
      <c r="H15" s="1613"/>
      <c r="I15" s="258">
        <v>5.2612109029394007</v>
      </c>
      <c r="J15" s="258">
        <v>0.84305749247164108</v>
      </c>
      <c r="K15" s="260">
        <v>3.8828180423493342E-3</v>
      </c>
      <c r="L15" s="260">
        <v>1.9073642665536116E-3</v>
      </c>
      <c r="M15" s="261">
        <v>5.8768540717764495E-2</v>
      </c>
      <c r="N15" s="261">
        <v>6.8169895794882418E-2</v>
      </c>
      <c r="P15" s="258">
        <v>236.84654800000001</v>
      </c>
      <c r="Q15" s="258">
        <v>37.618305999999997</v>
      </c>
      <c r="R15" s="259">
        <v>274.464854</v>
      </c>
    </row>
    <row r="16" spans="1:18" s="267" customFormat="1" ht="12.95" customHeight="1" x14ac:dyDescent="0.2">
      <c r="A16" s="94" t="s">
        <v>263</v>
      </c>
      <c r="B16" s="269">
        <v>10727.739611000001</v>
      </c>
      <c r="C16" s="269">
        <v>3371.2351789999998</v>
      </c>
      <c r="D16" s="270">
        <v>14098.97479</v>
      </c>
      <c r="E16" s="270">
        <v>295.80475948799813</v>
      </c>
      <c r="F16" s="271">
        <v>0.16461038660366242</v>
      </c>
      <c r="G16" s="272">
        <v>6.8928881459414892E-2</v>
      </c>
      <c r="I16" s="269">
        <v>225.07426835974405</v>
      </c>
      <c r="J16" s="269">
        <v>70.730491128254116</v>
      </c>
      <c r="K16" s="271">
        <v>0.16610670930669894</v>
      </c>
      <c r="L16" s="271">
        <v>0.1600232635834824</v>
      </c>
      <c r="M16" s="272">
        <v>4.4548476751555377E-2</v>
      </c>
      <c r="N16" s="272">
        <v>0.15469137628912577</v>
      </c>
      <c r="P16" s="269">
        <v>10270.217084</v>
      </c>
      <c r="Q16" s="269">
        <v>2919.598473</v>
      </c>
      <c r="R16" s="270">
        <v>13189.815557</v>
      </c>
    </row>
    <row r="17" spans="1:18" s="267" customFormat="1" ht="12.95" customHeight="1" x14ac:dyDescent="0.2">
      <c r="A17" s="126" t="s">
        <v>326</v>
      </c>
      <c r="B17" s="258">
        <v>1402.976782</v>
      </c>
      <c r="C17" s="258">
        <v>329.423294</v>
      </c>
      <c r="D17" s="259">
        <v>1732.4000759999999</v>
      </c>
      <c r="E17" s="259">
        <v>36.346769566652277</v>
      </c>
      <c r="F17" s="260">
        <v>2.0226367555805393E-2</v>
      </c>
      <c r="G17" s="261">
        <v>1.8348157066194082E-2</v>
      </c>
      <c r="I17" s="258">
        <v>29.435275667072499</v>
      </c>
      <c r="J17" s="258">
        <v>6.9114938995797797</v>
      </c>
      <c r="K17" s="260">
        <v>2.1723481827687505E-2</v>
      </c>
      <c r="L17" s="260">
        <v>1.5636817904213327E-2</v>
      </c>
      <c r="M17" s="261">
        <v>-2.3955892895709763E-2</v>
      </c>
      <c r="N17" s="261">
        <v>0.24887900373707628</v>
      </c>
      <c r="P17" s="258">
        <v>1437.4112520000001</v>
      </c>
      <c r="Q17" s="258">
        <v>263.77518800000001</v>
      </c>
      <c r="R17" s="259">
        <v>1701.1864400000002</v>
      </c>
    </row>
    <row r="18" spans="1:18" s="262" customFormat="1" ht="12.95" customHeight="1" x14ac:dyDescent="0.25">
      <c r="A18" s="126" t="s">
        <v>265</v>
      </c>
      <c r="B18" s="258">
        <v>5532.8652300000003</v>
      </c>
      <c r="C18" s="258">
        <v>2716.3700119999999</v>
      </c>
      <c r="D18" s="259">
        <v>8249.2352420000007</v>
      </c>
      <c r="E18" s="259">
        <v>173.07379317044149</v>
      </c>
      <c r="F18" s="260">
        <v>9.6312662629434831E-2</v>
      </c>
      <c r="G18" s="261">
        <v>7.6166015655432906E-2</v>
      </c>
      <c r="I18" s="258">
        <v>116.08275729384843</v>
      </c>
      <c r="J18" s="258">
        <v>56.991035876593031</v>
      </c>
      <c r="K18" s="260">
        <v>8.5670054430700512E-2</v>
      </c>
      <c r="L18" s="260">
        <v>0.12893861488164757</v>
      </c>
      <c r="M18" s="261">
        <v>4.576306945817854E-2</v>
      </c>
      <c r="N18" s="261">
        <v>0.14390413988936102</v>
      </c>
      <c r="P18" s="258">
        <v>5290.7445209999996</v>
      </c>
      <c r="Q18" s="258">
        <v>2374.6482919999999</v>
      </c>
      <c r="R18" s="259">
        <v>7665.3928129999995</v>
      </c>
    </row>
    <row r="19" spans="1:18" s="262" customFormat="1" ht="12.95" customHeight="1" x14ac:dyDescent="0.25">
      <c r="A19" s="126" t="s">
        <v>266</v>
      </c>
      <c r="B19" s="258">
        <v>89.023133999999999</v>
      </c>
      <c r="C19" s="258">
        <v>24.815407</v>
      </c>
      <c r="D19" s="259">
        <v>113.83854099999999</v>
      </c>
      <c r="E19" s="259">
        <v>2.3883993511963446</v>
      </c>
      <c r="F19" s="260">
        <v>1.329104174134556E-3</v>
      </c>
      <c r="G19" s="261">
        <v>2.4939999736164342E-3</v>
      </c>
      <c r="I19" s="258">
        <v>1.8677575592528477</v>
      </c>
      <c r="J19" s="258">
        <v>0.5206417919434968</v>
      </c>
      <c r="K19" s="260">
        <v>1.3784208395351688E-3</v>
      </c>
      <c r="L19" s="260">
        <v>1.1779191318448193E-3</v>
      </c>
      <c r="M19" s="261">
        <v>-1.7979227494995809E-2</v>
      </c>
      <c r="N19" s="261">
        <v>8.3532028554825111E-2</v>
      </c>
      <c r="P19" s="258">
        <v>90.653004999999993</v>
      </c>
      <c r="Q19" s="258">
        <v>22.902329000000002</v>
      </c>
      <c r="R19" s="259">
        <v>113.55533399999999</v>
      </c>
    </row>
    <row r="20" spans="1:18" s="262" customFormat="1" ht="12.95" customHeight="1" x14ac:dyDescent="0.25">
      <c r="A20" s="126" t="s">
        <v>267</v>
      </c>
      <c r="B20" s="258">
        <v>151.31638599999999</v>
      </c>
      <c r="C20" s="258">
        <v>27.302627999999999</v>
      </c>
      <c r="D20" s="259">
        <v>178.61901399999999</v>
      </c>
      <c r="E20" s="259">
        <v>3.7475316654746194</v>
      </c>
      <c r="F20" s="260">
        <v>2.085438507923241E-3</v>
      </c>
      <c r="G20" s="261">
        <v>0.23899435443577599</v>
      </c>
      <c r="I20" s="258">
        <v>3.1747065183115408</v>
      </c>
      <c r="J20" s="258">
        <v>0.57282514716307853</v>
      </c>
      <c r="K20" s="260">
        <v>2.3429601998234263E-3</v>
      </c>
      <c r="L20" s="260">
        <v>1.2959806732503745E-3</v>
      </c>
      <c r="M20" s="261">
        <v>0.22795973666337699</v>
      </c>
      <c r="N20" s="261">
        <v>0.3039340584260013</v>
      </c>
      <c r="P20" s="258">
        <v>123.225853</v>
      </c>
      <c r="Q20" s="258">
        <v>20.938656999999999</v>
      </c>
      <c r="R20" s="259">
        <v>144.16451000000001</v>
      </c>
    </row>
    <row r="21" spans="1:18" s="268" customFormat="1" ht="12.95" customHeight="1" x14ac:dyDescent="0.2">
      <c r="A21" s="126" t="s">
        <v>327</v>
      </c>
      <c r="B21" s="258">
        <v>3014.9074810000002</v>
      </c>
      <c r="C21" s="258">
        <v>245.23884200000001</v>
      </c>
      <c r="D21" s="259">
        <v>3260.1463230000004</v>
      </c>
      <c r="E21" s="259">
        <v>68.399781780920307</v>
      </c>
      <c r="F21" s="260">
        <v>3.8063331171722635E-2</v>
      </c>
      <c r="G21" s="261">
        <v>6.9604261780627175E-2</v>
      </c>
      <c r="I21" s="258">
        <v>63.254527054571142</v>
      </c>
      <c r="J21" s="258">
        <v>5.1452547263491626</v>
      </c>
      <c r="K21" s="260">
        <v>4.6682374730605207E-2</v>
      </c>
      <c r="L21" s="260">
        <v>1.1640813461704208E-2</v>
      </c>
      <c r="M21" s="261">
        <v>6.5697424716379293E-2</v>
      </c>
      <c r="N21" s="261">
        <v>0.12008517035582944</v>
      </c>
      <c r="P21" s="258">
        <v>2829.046417</v>
      </c>
      <c r="Q21" s="258">
        <v>218.94660200000001</v>
      </c>
      <c r="R21" s="259">
        <v>3047.993019</v>
      </c>
    </row>
    <row r="22" spans="1:18" s="262" customFormat="1" ht="12.95" customHeight="1" x14ac:dyDescent="0.25">
      <c r="A22" s="126" t="s">
        <v>268</v>
      </c>
      <c r="B22" s="258">
        <v>536.65059399999996</v>
      </c>
      <c r="C22" s="258">
        <v>28.084993999999998</v>
      </c>
      <c r="D22" s="259">
        <v>564.73558800000001</v>
      </c>
      <c r="E22" s="259">
        <v>11.848483827429641</v>
      </c>
      <c r="F22" s="260">
        <v>6.5934824945897089E-3</v>
      </c>
      <c r="G22" s="261">
        <v>9.1227082305944451E-2</v>
      </c>
      <c r="I22" s="258">
        <v>11.259244182765245</v>
      </c>
      <c r="J22" s="258">
        <v>0.58923964466439549</v>
      </c>
      <c r="K22" s="260">
        <v>8.3094172164117144E-3</v>
      </c>
      <c r="L22" s="260">
        <v>1.3331174358875903E-3</v>
      </c>
      <c r="M22" s="261">
        <v>7.5158991777297679E-2</v>
      </c>
      <c r="N22" s="261">
        <v>0.52740414333683439</v>
      </c>
      <c r="P22" s="258">
        <v>499.136033</v>
      </c>
      <c r="Q22" s="258">
        <v>18.387402000000002</v>
      </c>
      <c r="R22" s="259">
        <v>517.52343499999995</v>
      </c>
    </row>
    <row r="23" spans="1:18" s="256" customFormat="1" ht="12.95" customHeight="1" x14ac:dyDescent="0.25">
      <c r="A23" s="94" t="s">
        <v>269</v>
      </c>
      <c r="B23" s="269">
        <v>11437.973128</v>
      </c>
      <c r="C23" s="269">
        <v>4183.4784520000003</v>
      </c>
      <c r="D23" s="270">
        <v>15621.451580000001</v>
      </c>
      <c r="E23" s="270">
        <v>327.74721540411446</v>
      </c>
      <c r="F23" s="271">
        <v>0.18238582749421267</v>
      </c>
      <c r="G23" s="272">
        <v>4.3483302941262902E-2</v>
      </c>
      <c r="I23" s="269">
        <v>239.97538406537046</v>
      </c>
      <c r="J23" s="269">
        <v>87.771831338743951</v>
      </c>
      <c r="K23" s="271">
        <v>0.17710385843839715</v>
      </c>
      <c r="L23" s="271">
        <v>0.19857821821223198</v>
      </c>
      <c r="M23" s="272">
        <v>3.5029511687624693E-2</v>
      </c>
      <c r="N23" s="272">
        <v>6.7317692362857562E-2</v>
      </c>
      <c r="P23" s="269">
        <v>11050.866665</v>
      </c>
      <c r="Q23" s="269">
        <v>3919.6187620000001</v>
      </c>
      <c r="R23" s="270">
        <v>14970.485427</v>
      </c>
    </row>
    <row r="24" spans="1:18" s="267" customFormat="1" ht="12.95" customHeight="1" x14ac:dyDescent="0.2">
      <c r="A24" s="126" t="s">
        <v>270</v>
      </c>
      <c r="B24" s="258">
        <v>1479.9434000000001</v>
      </c>
      <c r="C24" s="258">
        <v>196.26846399999999</v>
      </c>
      <c r="D24" s="259">
        <v>1676.2118640000001</v>
      </c>
      <c r="E24" s="259">
        <v>35.167907927115962</v>
      </c>
      <c r="F24" s="260">
        <v>1.9570350828514788E-2</v>
      </c>
      <c r="G24" s="261">
        <v>9.1277682604480326E-2</v>
      </c>
      <c r="I24" s="258">
        <v>31.050080450058761</v>
      </c>
      <c r="J24" s="258">
        <v>4.1178274770572036</v>
      </c>
      <c r="K24" s="260">
        <v>2.2915221383831896E-2</v>
      </c>
      <c r="L24" s="260">
        <v>9.316324278840004E-3</v>
      </c>
      <c r="M24" s="261">
        <v>8.2310415315823393E-2</v>
      </c>
      <c r="N24" s="261">
        <v>0.16399788000919902</v>
      </c>
      <c r="P24" s="258">
        <v>1367.392736</v>
      </c>
      <c r="Q24" s="258">
        <v>168.615826</v>
      </c>
      <c r="R24" s="259">
        <v>1536.008562</v>
      </c>
    </row>
    <row r="25" spans="1:18" s="268" customFormat="1" ht="12.95" customHeight="1" x14ac:dyDescent="0.2">
      <c r="A25" s="126" t="s">
        <v>271</v>
      </c>
      <c r="B25" s="258">
        <v>4371.7067319999996</v>
      </c>
      <c r="C25" s="258">
        <v>1360.124024</v>
      </c>
      <c r="D25" s="259">
        <v>5731.8307559999994</v>
      </c>
      <c r="E25" s="259">
        <v>120.2571707133672</v>
      </c>
      <c r="F25" s="260">
        <v>6.6921098217803288E-2</v>
      </c>
      <c r="G25" s="261">
        <v>9.8563021305722032E-3</v>
      </c>
      <c r="I25" s="258">
        <v>91.720971040286713</v>
      </c>
      <c r="J25" s="258">
        <v>28.536199673080503</v>
      </c>
      <c r="K25" s="260">
        <v>6.769085060210292E-2</v>
      </c>
      <c r="L25" s="260">
        <v>6.456134729329091E-2</v>
      </c>
      <c r="M25" s="261">
        <v>-1.4038741917753672E-2</v>
      </c>
      <c r="N25" s="261">
        <v>9.5166435093904989E-2</v>
      </c>
      <c r="P25" s="258">
        <v>4433.9538659999998</v>
      </c>
      <c r="Q25" s="258">
        <v>1241.933628</v>
      </c>
      <c r="R25" s="259">
        <v>5675.8874939999996</v>
      </c>
    </row>
    <row r="26" spans="1:18" s="262" customFormat="1" ht="12" customHeight="1" x14ac:dyDescent="0.25">
      <c r="A26" s="273" t="s">
        <v>328</v>
      </c>
      <c r="B26" s="274">
        <v>2699.113503</v>
      </c>
      <c r="C26" s="274">
        <v>553.76869799999997</v>
      </c>
      <c r="D26" s="275">
        <v>3252.8822009999999</v>
      </c>
      <c r="E26" s="275">
        <v>68.247376241290169</v>
      </c>
      <c r="F26" s="276">
        <v>3.7978520045483556E-2</v>
      </c>
      <c r="G26" s="277">
        <v>-3.8498740874268855E-2</v>
      </c>
      <c r="I26" s="274">
        <v>56.628984197632093</v>
      </c>
      <c r="J26" s="274">
        <v>11.618392043658082</v>
      </c>
      <c r="K26" s="276">
        <v>4.179266819348295E-2</v>
      </c>
      <c r="L26" s="276">
        <v>2.6285877317708144E-2</v>
      </c>
      <c r="M26" s="277">
        <v>-4.6998446180597564E-2</v>
      </c>
      <c r="N26" s="277">
        <v>5.1985862994121668E-3</v>
      </c>
      <c r="P26" s="274">
        <v>2832.2236119999998</v>
      </c>
      <c r="Q26" s="274">
        <v>550.90477199999998</v>
      </c>
      <c r="R26" s="275">
        <v>3383.1283839999996</v>
      </c>
    </row>
    <row r="27" spans="1:18" s="256" customFormat="1" ht="12" customHeight="1" x14ac:dyDescent="0.25">
      <c r="A27" s="278" t="s">
        <v>329</v>
      </c>
      <c r="B27" s="274">
        <v>1672.593228</v>
      </c>
      <c r="C27" s="274">
        <v>806.35532599999999</v>
      </c>
      <c r="D27" s="275">
        <v>2478.9485540000001</v>
      </c>
      <c r="E27" s="275">
        <v>52.009794451096461</v>
      </c>
      <c r="F27" s="276">
        <v>2.8942578160644397E-2</v>
      </c>
      <c r="G27" s="277">
        <v>8.120759144261247E-2</v>
      </c>
      <c r="I27" s="274">
        <v>35.091986821674041</v>
      </c>
      <c r="J27" s="274">
        <v>16.91780762942242</v>
      </c>
      <c r="K27" s="276">
        <v>2.5898182393136127E-2</v>
      </c>
      <c r="L27" s="276">
        <v>3.827546997558276E-2</v>
      </c>
      <c r="M27" s="277">
        <v>4.4241516239875933E-2</v>
      </c>
      <c r="N27" s="277">
        <v>0.16689096120755909</v>
      </c>
      <c r="P27" s="274">
        <v>1601.7302529999999</v>
      </c>
      <c r="Q27" s="274">
        <v>691.02885600000002</v>
      </c>
      <c r="R27" s="275">
        <v>2292.7591090000001</v>
      </c>
    </row>
    <row r="28" spans="1:18" s="256" customFormat="1" ht="12.95" customHeight="1" x14ac:dyDescent="0.25">
      <c r="A28" s="126" t="s">
        <v>272</v>
      </c>
      <c r="B28" s="258">
        <v>2550.549767</v>
      </c>
      <c r="C28" s="258">
        <v>2345.6445319999998</v>
      </c>
      <c r="D28" s="259">
        <v>4896.1942989999998</v>
      </c>
      <c r="E28" s="259">
        <v>102.72502778354161</v>
      </c>
      <c r="F28" s="260">
        <v>5.7164754774700739E-2</v>
      </c>
      <c r="G28" s="261">
        <v>6.0262596397508306E-2</v>
      </c>
      <c r="I28" s="258">
        <v>53.512029890621911</v>
      </c>
      <c r="J28" s="258">
        <v>49.212997892919702</v>
      </c>
      <c r="K28" s="260">
        <v>3.9492329612933752E-2</v>
      </c>
      <c r="L28" s="260">
        <v>0.11134129578249462</v>
      </c>
      <c r="M28" s="261">
        <v>8.6463581319761396E-2</v>
      </c>
      <c r="N28" s="261">
        <v>3.317029131235949E-2</v>
      </c>
      <c r="P28" s="258">
        <v>2347.5704209999999</v>
      </c>
      <c r="Q28" s="258">
        <v>2270.3367990000002</v>
      </c>
      <c r="R28" s="259">
        <v>4617.9072200000001</v>
      </c>
    </row>
    <row r="29" spans="1:18" s="268" customFormat="1" ht="12.95" customHeight="1" x14ac:dyDescent="0.2">
      <c r="A29" s="126" t="s">
        <v>273</v>
      </c>
      <c r="B29" s="258">
        <v>3035.773228</v>
      </c>
      <c r="C29" s="258">
        <v>281.44143000000003</v>
      </c>
      <c r="D29" s="259">
        <v>3317.2146579999999</v>
      </c>
      <c r="E29" s="259">
        <v>69.597108917147878</v>
      </c>
      <c r="F29" s="260">
        <v>3.8729623638167794E-2</v>
      </c>
      <c r="G29" s="261">
        <v>5.6208333293519708E-2</v>
      </c>
      <c r="I29" s="258">
        <v>63.69230266342251</v>
      </c>
      <c r="J29" s="258">
        <v>5.9048062537253667</v>
      </c>
      <c r="K29" s="260">
        <v>4.7005456824044743E-2</v>
      </c>
      <c r="L29" s="260">
        <v>1.3359250762671937E-2</v>
      </c>
      <c r="M29" s="261">
        <v>4.6115061427382198E-2</v>
      </c>
      <c r="N29" s="261">
        <v>0.17889864910604758</v>
      </c>
      <c r="P29" s="258">
        <v>2901.949642</v>
      </c>
      <c r="Q29" s="258">
        <v>238.732507</v>
      </c>
      <c r="R29" s="259">
        <v>3140.6821490000002</v>
      </c>
    </row>
    <row r="30" spans="1:18" s="268" customFormat="1" ht="12.95" customHeight="1" x14ac:dyDescent="0.2">
      <c r="A30" s="94" t="s">
        <v>274</v>
      </c>
      <c r="B30" s="269">
        <v>8571.7766090000005</v>
      </c>
      <c r="C30" s="269">
        <v>672.46906000000001</v>
      </c>
      <c r="D30" s="270">
        <v>9244.2456689999999</v>
      </c>
      <c r="E30" s="270">
        <v>193.94969545629732</v>
      </c>
      <c r="F30" s="271">
        <v>0.10792975206343509</v>
      </c>
      <c r="G30" s="272">
        <v>3.1722679274588161E-2</v>
      </c>
      <c r="I30" s="269">
        <v>179.84090020563073</v>
      </c>
      <c r="J30" s="269">
        <v>14.108795250666606</v>
      </c>
      <c r="K30" s="271">
        <v>0.13272410191361836</v>
      </c>
      <c r="L30" s="271">
        <v>3.1920257094622775E-2</v>
      </c>
      <c r="M30" s="272">
        <v>2.5194755147015968E-2</v>
      </c>
      <c r="N30" s="272">
        <v>0.1228592265360744</v>
      </c>
      <c r="P30" s="269">
        <v>8361.1202319999993</v>
      </c>
      <c r="Q30" s="269">
        <v>598.88990899999999</v>
      </c>
      <c r="R30" s="270">
        <v>8960.0101409999988</v>
      </c>
    </row>
    <row r="31" spans="1:18" s="268" customFormat="1" ht="12.95" customHeight="1" x14ac:dyDescent="0.2">
      <c r="A31" s="126" t="s">
        <v>330</v>
      </c>
      <c r="B31" s="258">
        <v>611.15585799999997</v>
      </c>
      <c r="C31" s="258">
        <v>13.319483999999999</v>
      </c>
      <c r="D31" s="259">
        <v>624.47534199999996</v>
      </c>
      <c r="E31" s="259">
        <v>13.101858900940369</v>
      </c>
      <c r="F31" s="260">
        <v>7.2909646979427145E-3</v>
      </c>
      <c r="G31" s="261">
        <v>9.0976614467186412E-3</v>
      </c>
      <c r="I31" s="258">
        <v>12.822408315361713</v>
      </c>
      <c r="J31" s="258">
        <v>0.27945058557865821</v>
      </c>
      <c r="K31" s="260">
        <v>9.4630455368061566E-3</v>
      </c>
      <c r="L31" s="260">
        <v>6.3223927900521481E-4</v>
      </c>
      <c r="M31" s="261">
        <v>3.9629470175481796E-3</v>
      </c>
      <c r="N31" s="261">
        <v>0.31851836746451645</v>
      </c>
      <c r="P31" s="258">
        <v>608.74343999999996</v>
      </c>
      <c r="Q31" s="258">
        <v>10.101857000000001</v>
      </c>
      <c r="R31" s="259">
        <v>618.84529699999996</v>
      </c>
    </row>
    <row r="32" spans="1:18" s="267" customFormat="1" ht="12.95" customHeight="1" x14ac:dyDescent="0.2">
      <c r="A32" s="126" t="s">
        <v>331</v>
      </c>
      <c r="B32" s="258">
        <v>556.20668000000001</v>
      </c>
      <c r="C32" s="258">
        <v>96.762400999999997</v>
      </c>
      <c r="D32" s="259">
        <v>652.96908099999996</v>
      </c>
      <c r="E32" s="259">
        <v>13.69967425541472</v>
      </c>
      <c r="F32" s="260">
        <v>7.6236389145035244E-3</v>
      </c>
      <c r="G32" s="261">
        <v>0.14328783359899711</v>
      </c>
      <c r="I32" s="258">
        <v>11.669542335781278</v>
      </c>
      <c r="J32" s="258">
        <v>2.030131919633444</v>
      </c>
      <c r="K32" s="260">
        <v>8.6122207155801666E-3</v>
      </c>
      <c r="L32" s="260">
        <v>4.5930450941683238E-3</v>
      </c>
      <c r="M32" s="261">
        <v>0.15694508330120871</v>
      </c>
      <c r="N32" s="261">
        <v>7.0639864275090503E-2</v>
      </c>
      <c r="P32" s="258">
        <v>480.75460800000002</v>
      </c>
      <c r="Q32" s="258">
        <v>90.378103999999993</v>
      </c>
      <c r="R32" s="259">
        <v>571.13271199999997</v>
      </c>
    </row>
    <row r="33" spans="1:18" s="256" customFormat="1" ht="12.95" customHeight="1" x14ac:dyDescent="0.25">
      <c r="A33" s="126" t="s">
        <v>276</v>
      </c>
      <c r="B33" s="258">
        <v>7404.4140699999998</v>
      </c>
      <c r="C33" s="258">
        <v>562.38717299999996</v>
      </c>
      <c r="D33" s="259">
        <v>7966.8012429999999</v>
      </c>
      <c r="E33" s="259">
        <v>167.14816223700049</v>
      </c>
      <c r="F33" s="260">
        <v>9.3015148415962826E-2</v>
      </c>
      <c r="G33" s="261">
        <v>2.5324105448711887E-2</v>
      </c>
      <c r="I33" s="258">
        <v>155.34894953350712</v>
      </c>
      <c r="J33" s="258">
        <v>11.79921270349333</v>
      </c>
      <c r="K33" s="260">
        <v>0.11464883564574817</v>
      </c>
      <c r="L33" s="260">
        <v>2.6694972626514737E-2</v>
      </c>
      <c r="M33" s="261">
        <v>1.8261659318665968E-2</v>
      </c>
      <c r="N33" s="261">
        <v>0.12836265886162179</v>
      </c>
      <c r="P33" s="258">
        <v>7271.6221830000004</v>
      </c>
      <c r="Q33" s="258">
        <v>498.40994699999999</v>
      </c>
      <c r="R33" s="259">
        <v>7770.0321300000005</v>
      </c>
    </row>
    <row r="34" spans="1:18" s="268" customFormat="1" ht="12" customHeight="1" x14ac:dyDescent="0.2">
      <c r="A34" s="273" t="s">
        <v>277</v>
      </c>
      <c r="B34" s="274">
        <v>1822.0050200000001</v>
      </c>
      <c r="C34" s="274">
        <v>72.517543000000003</v>
      </c>
      <c r="D34" s="275">
        <v>1894.522563</v>
      </c>
      <c r="E34" s="275">
        <v>39.748194421220106</v>
      </c>
      <c r="F34" s="276">
        <v>2.2119203429314834E-2</v>
      </c>
      <c r="G34" s="277">
        <v>7.2228121714208449E-3</v>
      </c>
      <c r="I34" s="274">
        <v>38.226733840909667</v>
      </c>
      <c r="J34" s="274">
        <v>1.5214605803104331</v>
      </c>
      <c r="K34" s="276">
        <v>2.8211652145448983E-2</v>
      </c>
      <c r="L34" s="276">
        <v>3.4422083544339756E-3</v>
      </c>
      <c r="M34" s="277">
        <v>6.0047162828813505E-3</v>
      </c>
      <c r="N34" s="277">
        <v>3.8825990020600942E-2</v>
      </c>
      <c r="P34" s="274">
        <v>1811.1297</v>
      </c>
      <c r="Q34" s="274">
        <v>69.807209</v>
      </c>
      <c r="R34" s="275">
        <v>1880.936909</v>
      </c>
    </row>
    <row r="35" spans="1:18" s="262" customFormat="1" ht="12" customHeight="1" x14ac:dyDescent="0.25">
      <c r="A35" s="278" t="s">
        <v>278</v>
      </c>
      <c r="B35" s="274">
        <v>4022.2018130000001</v>
      </c>
      <c r="C35" s="274">
        <v>342.61464899999999</v>
      </c>
      <c r="D35" s="275">
        <v>4364.8164619999998</v>
      </c>
      <c r="E35" s="275">
        <v>91.576409134863411</v>
      </c>
      <c r="F35" s="276">
        <v>5.0960735512021578E-2</v>
      </c>
      <c r="G35" s="277">
        <v>1.856206238893221E-2</v>
      </c>
      <c r="I35" s="274">
        <v>84.388152871266684</v>
      </c>
      <c r="J35" s="274">
        <v>7.1882562635967311</v>
      </c>
      <c r="K35" s="276">
        <v>6.227916891642276E-2</v>
      </c>
      <c r="L35" s="276">
        <v>1.626297525192303E-2</v>
      </c>
      <c r="M35" s="277">
        <v>1.1557778532006457E-2</v>
      </c>
      <c r="N35" s="277">
        <v>0.10868585967924216</v>
      </c>
      <c r="P35" s="274">
        <v>3976.2452509999998</v>
      </c>
      <c r="Q35" s="274">
        <v>309.02770700000002</v>
      </c>
      <c r="R35" s="275">
        <v>4285.2729579999996</v>
      </c>
    </row>
    <row r="36" spans="1:18" s="262" customFormat="1" ht="12" customHeight="1" x14ac:dyDescent="0.25">
      <c r="A36" s="278" t="s">
        <v>279</v>
      </c>
      <c r="B36" s="274">
        <v>345.220598</v>
      </c>
      <c r="C36" s="274">
        <v>57.173250000000003</v>
      </c>
      <c r="D36" s="275">
        <v>402.39384799999999</v>
      </c>
      <c r="E36" s="275">
        <v>8.4424589163401222</v>
      </c>
      <c r="F36" s="276">
        <v>4.6980867667907487E-3</v>
      </c>
      <c r="G36" s="277">
        <v>4.2624798726483837E-2</v>
      </c>
      <c r="I36" s="274">
        <v>7.2429306018847699</v>
      </c>
      <c r="J36" s="274">
        <v>1.1995283144553515</v>
      </c>
      <c r="K36" s="276">
        <v>5.3453439026308943E-3</v>
      </c>
      <c r="L36" s="276">
        <v>2.7138569601033269E-3</v>
      </c>
      <c r="M36" s="277">
        <v>9.5137573206764969E-3</v>
      </c>
      <c r="N36" s="277">
        <v>0.30010426620983477</v>
      </c>
      <c r="P36" s="274">
        <v>341.96720499999998</v>
      </c>
      <c r="Q36" s="274">
        <v>43.975895999999999</v>
      </c>
      <c r="R36" s="275">
        <v>385.94310099999996</v>
      </c>
    </row>
    <row r="37" spans="1:18" s="262" customFormat="1" ht="12" customHeight="1" x14ac:dyDescent="0.25">
      <c r="A37" s="278" t="s">
        <v>280</v>
      </c>
      <c r="B37" s="274">
        <v>322.94342699999999</v>
      </c>
      <c r="C37" s="274">
        <v>45.758938000000001</v>
      </c>
      <c r="D37" s="275">
        <v>368.70236499999999</v>
      </c>
      <c r="E37" s="275">
        <v>7.7355918445103553</v>
      </c>
      <c r="F37" s="276">
        <v>4.3047270988371385E-3</v>
      </c>
      <c r="G37" s="277">
        <v>0.11043412476440362</v>
      </c>
      <c r="I37" s="274">
        <v>6.7755424897787826</v>
      </c>
      <c r="J37" s="274">
        <v>0.96004935473157327</v>
      </c>
      <c r="K37" s="276">
        <v>5.0004075319085538E-3</v>
      </c>
      <c r="L37" s="276">
        <v>2.1720509570163776E-3</v>
      </c>
      <c r="M37" s="277">
        <v>8.0119254817131447E-2</v>
      </c>
      <c r="N37" s="277">
        <v>0.38471451523154765</v>
      </c>
      <c r="P37" s="274">
        <v>298.988677</v>
      </c>
      <c r="Q37" s="274">
        <v>33.045755999999997</v>
      </c>
      <c r="R37" s="275">
        <v>332.03443299999998</v>
      </c>
    </row>
    <row r="38" spans="1:18" s="268" customFormat="1" ht="12" customHeight="1" x14ac:dyDescent="0.2">
      <c r="A38" s="278" t="s">
        <v>281</v>
      </c>
      <c r="B38" s="274">
        <v>892.04320900000005</v>
      </c>
      <c r="C38" s="274">
        <v>44.322792</v>
      </c>
      <c r="D38" s="275">
        <v>936.3660010000001</v>
      </c>
      <c r="E38" s="275">
        <v>19.645507836144137</v>
      </c>
      <c r="F38" s="276">
        <v>1.0932395562297147E-2</v>
      </c>
      <c r="G38" s="277">
        <v>5.7031748860881581E-2</v>
      </c>
      <c r="I38" s="274">
        <v>18.715589666725482</v>
      </c>
      <c r="J38" s="274">
        <v>0.92991816941865513</v>
      </c>
      <c r="K38" s="276">
        <v>1.3812263102885438E-2</v>
      </c>
      <c r="L38" s="276">
        <v>2.1038810555707795E-3</v>
      </c>
      <c r="M38" s="277">
        <v>5.7811407715508301E-2</v>
      </c>
      <c r="N38" s="277">
        <v>4.1581046750271966E-2</v>
      </c>
      <c r="P38" s="274">
        <v>843.29134899999997</v>
      </c>
      <c r="Q38" s="274">
        <v>42.553378000000002</v>
      </c>
      <c r="R38" s="275">
        <v>885.84472699999992</v>
      </c>
    </row>
    <row r="39" spans="1:18" s="262" customFormat="1" ht="12.95" customHeight="1" x14ac:dyDescent="0.25">
      <c r="A39" s="94" t="s">
        <v>292</v>
      </c>
      <c r="B39" s="269">
        <v>4897.2128210000001</v>
      </c>
      <c r="C39" s="269">
        <v>4636.8062179999997</v>
      </c>
      <c r="D39" s="270">
        <v>9534.0190389999989</v>
      </c>
      <c r="E39" s="270">
        <v>200.02931069751844</v>
      </c>
      <c r="F39" s="271">
        <v>0.11131295596113822</v>
      </c>
      <c r="G39" s="272">
        <v>0.24970118749372694</v>
      </c>
      <c r="I39" s="269">
        <v>102.74639697241746</v>
      </c>
      <c r="J39" s="269">
        <v>97.282913725101011</v>
      </c>
      <c r="K39" s="271">
        <v>7.5827707976504316E-2</v>
      </c>
      <c r="L39" s="271">
        <v>0.22009644068458034</v>
      </c>
      <c r="M39" s="272">
        <v>0.12372483812380741</v>
      </c>
      <c r="N39" s="272">
        <v>0.41754087439756749</v>
      </c>
      <c r="P39" s="269">
        <v>4358.017777</v>
      </c>
      <c r="Q39" s="269">
        <v>3271.0211760000002</v>
      </c>
      <c r="R39" s="270">
        <v>7629.0389530000002</v>
      </c>
    </row>
    <row r="40" spans="1:18" s="262" customFormat="1" ht="12.95" customHeight="1" x14ac:dyDescent="0.25">
      <c r="A40" s="126" t="s">
        <v>293</v>
      </c>
      <c r="B40" s="258">
        <v>194.80282399999999</v>
      </c>
      <c r="C40" s="258">
        <v>78.165659000000005</v>
      </c>
      <c r="D40" s="259">
        <v>272.96848299999999</v>
      </c>
      <c r="E40" s="259">
        <v>5.727038856675529</v>
      </c>
      <c r="F40" s="260">
        <v>3.1870010540848161E-3</v>
      </c>
      <c r="G40" s="261">
        <v>0.8852097439579214</v>
      </c>
      <c r="I40" s="258">
        <v>4.0870774903274247</v>
      </c>
      <c r="J40" s="258">
        <v>1.6399613663481045</v>
      </c>
      <c r="K40" s="260">
        <v>3.0162976760838562E-3</v>
      </c>
      <c r="L40" s="260">
        <v>3.7103088895281146E-3</v>
      </c>
      <c r="M40" s="261">
        <v>0.70362461696986989</v>
      </c>
      <c r="N40" s="261">
        <v>1.5671297708053418</v>
      </c>
      <c r="P40" s="258">
        <v>114.346096</v>
      </c>
      <c r="Q40" s="258">
        <v>30.448658999999999</v>
      </c>
      <c r="R40" s="259">
        <v>144.79475500000001</v>
      </c>
    </row>
    <row r="41" spans="1:18" s="256" customFormat="1" ht="12.95" customHeight="1" x14ac:dyDescent="0.25">
      <c r="A41" s="126" t="s">
        <v>294</v>
      </c>
      <c r="B41" s="258">
        <v>4470.9483309999996</v>
      </c>
      <c r="C41" s="258">
        <v>4066.2804219999998</v>
      </c>
      <c r="D41" s="259">
        <v>8537.2287529999994</v>
      </c>
      <c r="E41" s="259">
        <v>179.11606592603795</v>
      </c>
      <c r="F41" s="260">
        <v>9.9675086060298762E-2</v>
      </c>
      <c r="G41" s="261">
        <v>0.26648344627930931</v>
      </c>
      <c r="I41" s="258">
        <v>93.803117987894609</v>
      </c>
      <c r="J41" s="258">
        <v>85.312947938143353</v>
      </c>
      <c r="K41" s="260">
        <v>6.9227492619338485E-2</v>
      </c>
      <c r="L41" s="260">
        <v>0.1930151500041819</v>
      </c>
      <c r="M41" s="261">
        <v>0.11457180554250956</v>
      </c>
      <c r="N41" s="261">
        <v>0.48973491425331694</v>
      </c>
      <c r="P41" s="258">
        <v>4011.3596170000001</v>
      </c>
      <c r="Q41" s="258">
        <v>2729.532874</v>
      </c>
      <c r="R41" s="259">
        <v>6740.8924910000005</v>
      </c>
    </row>
    <row r="42" spans="1:18" s="267" customFormat="1" ht="12" customHeight="1" x14ac:dyDescent="0.2">
      <c r="A42" s="273" t="s">
        <v>332</v>
      </c>
      <c r="B42" s="274">
        <v>2139.2310550000002</v>
      </c>
      <c r="C42" s="274">
        <v>680.32901200000003</v>
      </c>
      <c r="D42" s="275">
        <v>2819.5600670000003</v>
      </c>
      <c r="E42" s="275">
        <v>59.156023746666982</v>
      </c>
      <c r="F42" s="276">
        <v>3.2919334887406969E-2</v>
      </c>
      <c r="G42" s="277">
        <v>7.3196492321240259E-2</v>
      </c>
      <c r="I42" s="274">
        <v>44.882322093543621</v>
      </c>
      <c r="J42" s="274">
        <v>14.27370165312335</v>
      </c>
      <c r="K42" s="276">
        <v>3.3123532438127885E-2</v>
      </c>
      <c r="L42" s="276">
        <v>3.2293347402437673E-2</v>
      </c>
      <c r="M42" s="277">
        <v>4.0591261850944305E-2</v>
      </c>
      <c r="N42" s="277">
        <v>0.19048927510885005</v>
      </c>
      <c r="P42" s="274">
        <v>2055.784181</v>
      </c>
      <c r="Q42" s="274">
        <v>571.47008900000003</v>
      </c>
      <c r="R42" s="275">
        <v>2627.2542699999999</v>
      </c>
    </row>
    <row r="43" spans="1:18" s="262" customFormat="1" ht="12" customHeight="1" x14ac:dyDescent="0.25">
      <c r="A43" s="278" t="s">
        <v>333</v>
      </c>
      <c r="B43" s="274">
        <v>584.84233600000005</v>
      </c>
      <c r="C43" s="274">
        <v>533.67232100000001</v>
      </c>
      <c r="D43" s="275">
        <v>1118.5146570000002</v>
      </c>
      <c r="E43" s="275">
        <v>23.467093460749837</v>
      </c>
      <c r="F43" s="276">
        <v>1.3059043856240054E-2</v>
      </c>
      <c r="G43" s="277">
        <v>1.8905428154597059E-2</v>
      </c>
      <c r="I43" s="274">
        <v>12.270335192143358</v>
      </c>
      <c r="J43" s="274">
        <v>11.196758268606477</v>
      </c>
      <c r="K43" s="276">
        <v>9.0556109132804673E-3</v>
      </c>
      <c r="L43" s="276">
        <v>2.5331957563377049E-2</v>
      </c>
      <c r="M43" s="277">
        <v>-6.1784371002615135E-2</v>
      </c>
      <c r="N43" s="277">
        <v>0.12492974858290973</v>
      </c>
      <c r="P43" s="274">
        <v>623.35599400000001</v>
      </c>
      <c r="Q43" s="274">
        <v>474.40502099999998</v>
      </c>
      <c r="R43" s="275">
        <v>1097.761015</v>
      </c>
    </row>
    <row r="44" spans="1:18" s="256" customFormat="1" ht="12" customHeight="1" x14ac:dyDescent="0.25">
      <c r="A44" s="278" t="s">
        <v>334</v>
      </c>
      <c r="B44" s="274">
        <v>1746.874939</v>
      </c>
      <c r="C44" s="274">
        <v>2852.2790890000001</v>
      </c>
      <c r="D44" s="275">
        <v>4599.1540279999999</v>
      </c>
      <c r="E44" s="275">
        <v>96.492948697640585</v>
      </c>
      <c r="F44" s="276">
        <v>5.3696707304976408E-2</v>
      </c>
      <c r="G44" s="277">
        <v>0.52498053365703279</v>
      </c>
      <c r="I44" s="274">
        <v>36.650460681227052</v>
      </c>
      <c r="J44" s="274">
        <v>59.842488016413533</v>
      </c>
      <c r="K44" s="276">
        <v>2.7048349252446303E-2</v>
      </c>
      <c r="L44" s="276">
        <v>0.13538984503836718</v>
      </c>
      <c r="M44" s="277">
        <v>0.3112516491192685</v>
      </c>
      <c r="N44" s="277">
        <v>0.69409671708917253</v>
      </c>
      <c r="P44" s="274">
        <v>1332.219441</v>
      </c>
      <c r="Q44" s="274">
        <v>1683.6577629999999</v>
      </c>
      <c r="R44" s="275">
        <v>3015.8772039999999</v>
      </c>
    </row>
    <row r="45" spans="1:18" s="256" customFormat="1" ht="12.95" customHeight="1" x14ac:dyDescent="0.25">
      <c r="A45" s="126" t="s">
        <v>295</v>
      </c>
      <c r="B45" s="258">
        <v>231.46166500000001</v>
      </c>
      <c r="C45" s="258">
        <v>492.36013600000001</v>
      </c>
      <c r="D45" s="259">
        <v>723.82180100000005</v>
      </c>
      <c r="E45" s="259">
        <v>15.1862058728438</v>
      </c>
      <c r="F45" s="260">
        <v>8.4508688234039477E-3</v>
      </c>
      <c r="G45" s="261">
        <v>-2.6272761495240715E-2</v>
      </c>
      <c r="I45" s="258">
        <v>4.8562014732148198</v>
      </c>
      <c r="J45" s="258">
        <v>10.330004399628979</v>
      </c>
      <c r="K45" s="260">
        <v>3.5839176655981133E-3</v>
      </c>
      <c r="L45" s="260">
        <v>2.3370981743403088E-2</v>
      </c>
      <c r="M45" s="261">
        <v>-3.6605804824718646E-3</v>
      </c>
      <c r="N45" s="261">
        <v>-3.6551968773788301E-2</v>
      </c>
      <c r="P45" s="258">
        <v>232.312062</v>
      </c>
      <c r="Q45" s="258">
        <v>511.03964100000002</v>
      </c>
      <c r="R45" s="259">
        <v>743.35170300000004</v>
      </c>
    </row>
    <row r="46" spans="1:18" s="268" customFormat="1" ht="12.95" customHeight="1" x14ac:dyDescent="0.2">
      <c r="A46" s="94" t="s">
        <v>296</v>
      </c>
      <c r="B46" s="269">
        <v>2097.6972369999999</v>
      </c>
      <c r="C46" s="269">
        <v>439.03801900000002</v>
      </c>
      <c r="D46" s="270">
        <v>2536.7352559999999</v>
      </c>
      <c r="E46" s="270">
        <v>53.22219334827291</v>
      </c>
      <c r="F46" s="271">
        <v>2.9617257809232564E-2</v>
      </c>
      <c r="G46" s="272">
        <v>-5.0643284910500963E-4</v>
      </c>
      <c r="I46" s="269">
        <v>44.01091823424867</v>
      </c>
      <c r="J46" s="269">
        <v>9.211275114024243</v>
      </c>
      <c r="K46" s="271">
        <v>3.2480429036750649E-2</v>
      </c>
      <c r="L46" s="271">
        <v>2.0839927476802994E-2</v>
      </c>
      <c r="M46" s="272">
        <v>8.3394556055256253E-3</v>
      </c>
      <c r="N46" s="272">
        <v>-4.0715393656048149E-2</v>
      </c>
      <c r="P46" s="269">
        <v>2080.3482650000001</v>
      </c>
      <c r="Q46" s="269">
        <v>457.67232799999999</v>
      </c>
      <c r="R46" s="270">
        <v>2538.0205930000002</v>
      </c>
    </row>
    <row r="47" spans="1:18" s="262" customFormat="1" ht="12.95" customHeight="1" x14ac:dyDescent="0.25">
      <c r="A47" s="126" t="s">
        <v>297</v>
      </c>
      <c r="B47" s="258">
        <v>270.43011999999999</v>
      </c>
      <c r="C47" s="258">
        <v>114.93531400000001</v>
      </c>
      <c r="D47" s="259">
        <v>385.36543399999999</v>
      </c>
      <c r="E47" s="259">
        <v>8.0851928042463026</v>
      </c>
      <c r="F47" s="260">
        <v>4.4992741684608791E-3</v>
      </c>
      <c r="G47" s="261">
        <v>-0.22324992165085489</v>
      </c>
      <c r="I47" s="258">
        <v>5.6737825123035401</v>
      </c>
      <c r="J47" s="258">
        <v>2.4114102919427625</v>
      </c>
      <c r="K47" s="260">
        <v>4.1872993714869265E-3</v>
      </c>
      <c r="L47" s="260">
        <v>5.4556633016412635E-3</v>
      </c>
      <c r="M47" s="261">
        <v>-0.16903280805309506</v>
      </c>
      <c r="N47" s="261">
        <v>-0.32662401500905769</v>
      </c>
      <c r="P47" s="258">
        <v>325.44018899999998</v>
      </c>
      <c r="Q47" s="258">
        <v>170.68519900000001</v>
      </c>
      <c r="R47" s="259">
        <v>496.12538799999999</v>
      </c>
    </row>
    <row r="48" spans="1:18" s="262" customFormat="1" ht="12.95" customHeight="1" x14ac:dyDescent="0.25">
      <c r="A48" s="126" t="s">
        <v>335</v>
      </c>
      <c r="B48" s="258">
        <v>699.09128399999997</v>
      </c>
      <c r="C48" s="258">
        <v>36.259162000000003</v>
      </c>
      <c r="D48" s="259">
        <v>735.35044599999992</v>
      </c>
      <c r="E48" s="259">
        <v>15.428083605958568</v>
      </c>
      <c r="F48" s="260">
        <v>8.5854697244433873E-3</v>
      </c>
      <c r="G48" s="261">
        <v>9.3651471502514516E-2</v>
      </c>
      <c r="I48" s="258">
        <v>14.667345122884344</v>
      </c>
      <c r="J48" s="258">
        <v>0.76073848307422665</v>
      </c>
      <c r="K48" s="260">
        <v>1.0824624468994758E-2</v>
      </c>
      <c r="L48" s="260">
        <v>1.7211227131781748E-3</v>
      </c>
      <c r="M48" s="261">
        <v>8.736355235148463E-2</v>
      </c>
      <c r="N48" s="261">
        <v>0.23088697436542271</v>
      </c>
      <c r="P48" s="258">
        <v>642.923227</v>
      </c>
      <c r="Q48" s="258">
        <v>29.457750999999998</v>
      </c>
      <c r="R48" s="259">
        <v>672.38097800000003</v>
      </c>
    </row>
    <row r="49" spans="1:18" s="262" customFormat="1" ht="12.95" customHeight="1" x14ac:dyDescent="0.25">
      <c r="A49" s="126" t="s">
        <v>336</v>
      </c>
      <c r="B49" s="258">
        <v>918.11366999999996</v>
      </c>
      <c r="C49" s="258">
        <v>79.485349999999997</v>
      </c>
      <c r="D49" s="259">
        <v>997.59902</v>
      </c>
      <c r="E49" s="259">
        <v>20.930212485085427</v>
      </c>
      <c r="F49" s="260">
        <v>1.1647312148831409E-2</v>
      </c>
      <c r="G49" s="261">
        <v>4.6610066583528287E-2</v>
      </c>
      <c r="I49" s="258">
        <v>19.26256322761985</v>
      </c>
      <c r="J49" s="258">
        <v>1.6676492574655744</v>
      </c>
      <c r="K49" s="260">
        <v>1.4215934206384095E-2</v>
      </c>
      <c r="L49" s="260">
        <v>3.7729509923565474E-3</v>
      </c>
      <c r="M49" s="261">
        <v>3.2115005006616348E-2</v>
      </c>
      <c r="N49" s="261">
        <v>0.2492642913256724</v>
      </c>
      <c r="P49" s="258">
        <v>889.54589899999996</v>
      </c>
      <c r="Q49" s="258">
        <v>63.625728000000002</v>
      </c>
      <c r="R49" s="259">
        <v>953.17162699999994</v>
      </c>
    </row>
    <row r="50" spans="1:18" s="262" customFormat="1" ht="12.95" customHeight="1" x14ac:dyDescent="0.25">
      <c r="A50" s="126" t="s">
        <v>299</v>
      </c>
      <c r="B50" s="258">
        <v>89.811256999999998</v>
      </c>
      <c r="C50" s="258">
        <v>92.848151000000001</v>
      </c>
      <c r="D50" s="259">
        <v>182.65940799999998</v>
      </c>
      <c r="E50" s="259">
        <v>3.8323015010980188</v>
      </c>
      <c r="F50" s="260">
        <v>2.1326114994547137E-3</v>
      </c>
      <c r="G50" s="261">
        <v>0.11742516218622923</v>
      </c>
      <c r="I50" s="258">
        <v>1.8842928419903779</v>
      </c>
      <c r="J50" s="258">
        <v>1.9480086591076409</v>
      </c>
      <c r="K50" s="260">
        <v>1.3906240177260982E-3</v>
      </c>
      <c r="L50" s="260">
        <v>4.4072464102368619E-3</v>
      </c>
      <c r="M50" s="261">
        <v>9.6489544349476208E-3</v>
      </c>
      <c r="N50" s="261">
        <v>0.24608985054434895</v>
      </c>
      <c r="P50" s="258">
        <v>88.952954000000005</v>
      </c>
      <c r="Q50" s="258">
        <v>74.511601999999996</v>
      </c>
      <c r="R50" s="259">
        <v>163.46455600000002</v>
      </c>
    </row>
    <row r="51" spans="1:18" s="256" customFormat="1" ht="12.95" customHeight="1" x14ac:dyDescent="0.25">
      <c r="A51" s="126" t="s">
        <v>300</v>
      </c>
      <c r="B51" s="258">
        <v>120.25090400000001</v>
      </c>
      <c r="C51" s="258">
        <v>115.51004</v>
      </c>
      <c r="D51" s="259">
        <v>235.76094399999999</v>
      </c>
      <c r="E51" s="259">
        <v>4.946402867962246</v>
      </c>
      <c r="F51" s="260">
        <v>2.752590221340796E-3</v>
      </c>
      <c r="G51" s="261">
        <v>-6.7689139524771957E-2</v>
      </c>
      <c r="I51" s="258">
        <v>2.5229344874893811</v>
      </c>
      <c r="J51" s="258">
        <v>2.4234683804728649</v>
      </c>
      <c r="K51" s="260">
        <v>1.861946941191073E-3</v>
      </c>
      <c r="L51" s="260">
        <v>5.4829439644556452E-3</v>
      </c>
      <c r="M51" s="261">
        <v>-9.914965985757529E-2</v>
      </c>
      <c r="N51" s="261">
        <v>-3.2514779083356982E-2</v>
      </c>
      <c r="P51" s="258">
        <v>133.485995</v>
      </c>
      <c r="Q51" s="258">
        <v>119.39204599999999</v>
      </c>
      <c r="R51" s="259">
        <v>252.878041</v>
      </c>
    </row>
    <row r="52" spans="1:18" s="256" customFormat="1" ht="12.95" customHeight="1" x14ac:dyDescent="0.25">
      <c r="A52" s="94" t="s">
        <v>301</v>
      </c>
      <c r="B52" s="269">
        <v>2148.1398909999998</v>
      </c>
      <c r="C52" s="269">
        <v>2987.4887789999998</v>
      </c>
      <c r="D52" s="270">
        <v>5135.6286700000001</v>
      </c>
      <c r="E52" s="270">
        <v>107.74850130425816</v>
      </c>
      <c r="F52" s="271">
        <v>5.9960233521458239E-2</v>
      </c>
      <c r="G52" s="272">
        <v>-0.15812667796134394</v>
      </c>
      <c r="I52" s="269">
        <v>45.069234697442106</v>
      </c>
      <c r="J52" s="269">
        <v>62.679266606816036</v>
      </c>
      <c r="K52" s="271">
        <v>3.3261475517040388E-2</v>
      </c>
      <c r="L52" s="271">
        <v>0.14180787721740043</v>
      </c>
      <c r="M52" s="272">
        <v>-0.11310297655573143</v>
      </c>
      <c r="N52" s="272">
        <v>-0.18777503352461289</v>
      </c>
      <c r="P52" s="269">
        <v>2422.0849029999999</v>
      </c>
      <c r="Q52" s="269">
        <v>3678.1543320000001</v>
      </c>
      <c r="R52" s="270">
        <v>6100.239235</v>
      </c>
    </row>
    <row r="53" spans="1:18" s="262" customFormat="1" ht="12.95" customHeight="1" x14ac:dyDescent="0.25">
      <c r="A53" s="126" t="s">
        <v>550</v>
      </c>
      <c r="B53" s="258">
        <v>41.342619999999997</v>
      </c>
      <c r="C53" s="258">
        <v>11.118615</v>
      </c>
      <c r="D53" s="259">
        <v>52.461234999999995</v>
      </c>
      <c r="E53" s="259">
        <v>1.1006674763774331</v>
      </c>
      <c r="F53" s="260">
        <v>6.1250298718035971E-4</v>
      </c>
      <c r="G53" s="261">
        <v>-0.90320154300562494</v>
      </c>
      <c r="I53" s="258">
        <v>0.86739241312621007</v>
      </c>
      <c r="J53" s="258">
        <v>0.23327506325122299</v>
      </c>
      <c r="K53" s="260">
        <v>6.4014292025467738E-4</v>
      </c>
      <c r="L53" s="260">
        <v>5.2777007961694064E-4</v>
      </c>
      <c r="M53" s="261">
        <v>-0.87907489404974715</v>
      </c>
      <c r="N53" s="261">
        <v>-0.94442842758637191</v>
      </c>
      <c r="P53" s="258">
        <v>341.88615900000002</v>
      </c>
      <c r="Q53" s="258">
        <v>200.07738699999999</v>
      </c>
      <c r="R53" s="259">
        <v>541.96354599999995</v>
      </c>
    </row>
    <row r="54" spans="1:18" s="268" customFormat="1" ht="12.95" customHeight="1" x14ac:dyDescent="0.2">
      <c r="A54" s="126" t="s">
        <v>302</v>
      </c>
      <c r="B54" s="258">
        <v>63.532487000000003</v>
      </c>
      <c r="C54" s="258">
        <v>0.61916000000000004</v>
      </c>
      <c r="D54" s="259">
        <v>64.151646999999997</v>
      </c>
      <c r="E54" s="259">
        <v>1.345939176021036</v>
      </c>
      <c r="F54" s="260">
        <v>7.489925736601505E-4</v>
      </c>
      <c r="G54" s="261">
        <v>-5.6525226552343044E-3</v>
      </c>
      <c r="I54" s="258">
        <v>1.3329488361124568</v>
      </c>
      <c r="J54" s="258">
        <v>1.2990339908579193E-2</v>
      </c>
      <c r="K54" s="260">
        <v>9.8372748895020042E-4</v>
      </c>
      <c r="L54" s="260">
        <v>2.9389822607907999E-5</v>
      </c>
      <c r="M54" s="261">
        <v>-4.9183427515985256E-3</v>
      </c>
      <c r="N54" s="261">
        <v>-7.5633639435013222E-2</v>
      </c>
      <c r="P54" s="258">
        <v>63.846505999999998</v>
      </c>
      <c r="Q54" s="258">
        <v>0.669821</v>
      </c>
      <c r="R54" s="259">
        <v>64.516327000000004</v>
      </c>
    </row>
    <row r="55" spans="1:18" s="262" customFormat="1" ht="12.95" customHeight="1" x14ac:dyDescent="0.25">
      <c r="A55" s="126" t="s">
        <v>303</v>
      </c>
      <c r="B55" s="258">
        <v>634.05449199999998</v>
      </c>
      <c r="C55" s="258">
        <v>145.10740200000001</v>
      </c>
      <c r="D55" s="259">
        <v>779.16189399999996</v>
      </c>
      <c r="E55" s="259">
        <v>16.347273478377723</v>
      </c>
      <c r="F55" s="260">
        <v>9.0969834692627202E-3</v>
      </c>
      <c r="G55" s="261">
        <v>1.2736271460035198E-2</v>
      </c>
      <c r="I55" s="258">
        <v>13.302835085666882</v>
      </c>
      <c r="J55" s="258">
        <v>3.0444383927108412</v>
      </c>
      <c r="K55" s="260">
        <v>9.8176045473043552E-3</v>
      </c>
      <c r="L55" s="260">
        <v>6.8878493505303865E-3</v>
      </c>
      <c r="M55" s="261">
        <v>8.2647838664243078E-2</v>
      </c>
      <c r="N55" s="261">
        <v>-0.21013404783941914</v>
      </c>
      <c r="P55" s="258">
        <v>585.65164900000002</v>
      </c>
      <c r="Q55" s="258">
        <v>183.71142800000001</v>
      </c>
      <c r="R55" s="259">
        <v>769.36307699999998</v>
      </c>
    </row>
    <row r="56" spans="1:18" s="262" customFormat="1" ht="12.95" customHeight="1" x14ac:dyDescent="0.25">
      <c r="A56" s="126" t="s">
        <v>304</v>
      </c>
      <c r="B56" s="258">
        <v>1373.8387869999999</v>
      </c>
      <c r="C56" s="258">
        <v>2716.5210390000002</v>
      </c>
      <c r="D56" s="259">
        <v>4090.3598259999999</v>
      </c>
      <c r="E56" s="259">
        <v>85.818147955515286</v>
      </c>
      <c r="F56" s="260">
        <v>4.7756359759116171E-2</v>
      </c>
      <c r="G56" s="261">
        <v>8.1630586859574805E-2</v>
      </c>
      <c r="I56" s="258">
        <v>28.823943443891931</v>
      </c>
      <c r="J56" s="258">
        <v>56.994204511623352</v>
      </c>
      <c r="K56" s="260">
        <v>2.127231348834021E-2</v>
      </c>
      <c r="L56" s="260">
        <v>0.12894578371803722</v>
      </c>
      <c r="M56" s="261">
        <v>5.3234745545148288E-2</v>
      </c>
      <c r="N56" s="261">
        <v>9.6582388611004655E-2</v>
      </c>
      <c r="P56" s="258">
        <v>1304.399416</v>
      </c>
      <c r="Q56" s="258">
        <v>2477.2612319999998</v>
      </c>
      <c r="R56" s="259">
        <v>3781.660648</v>
      </c>
    </row>
    <row r="57" spans="1:18" s="262" customFormat="1" ht="12.95" customHeight="1" x14ac:dyDescent="0.25">
      <c r="A57" s="126" t="s">
        <v>350</v>
      </c>
      <c r="B57" s="258">
        <v>35.371502999999997</v>
      </c>
      <c r="C57" s="258">
        <v>114.122561</v>
      </c>
      <c r="D57" s="259">
        <v>149.49406400000001</v>
      </c>
      <c r="E57" s="259">
        <v>3.1364731340443375</v>
      </c>
      <c r="F57" s="260">
        <v>1.745394685537462E-3</v>
      </c>
      <c r="G57" s="261">
        <v>-0.84142525352067599</v>
      </c>
      <c r="I57" s="258">
        <v>0.74211487668345599</v>
      </c>
      <c r="J57" s="258">
        <v>2.3943582573608815</v>
      </c>
      <c r="K57" s="260">
        <v>5.4768704122324806E-4</v>
      </c>
      <c r="L57" s="260">
        <v>5.4170841516734923E-3</v>
      </c>
      <c r="M57" s="261">
        <v>-0.71994319039211441</v>
      </c>
      <c r="N57" s="261">
        <v>-0.86021834413942222</v>
      </c>
      <c r="P57" s="258">
        <v>126.301171</v>
      </c>
      <c r="Q57" s="258">
        <v>816.43446200000005</v>
      </c>
      <c r="R57" s="259">
        <v>942.73563300000001</v>
      </c>
    </row>
    <row r="58" spans="1:18" s="256" customFormat="1" ht="12.95" customHeight="1" x14ac:dyDescent="0.25">
      <c r="A58" s="94" t="s">
        <v>308</v>
      </c>
      <c r="B58" s="269">
        <v>611.60833200000002</v>
      </c>
      <c r="C58" s="269">
        <v>326.60667100000001</v>
      </c>
      <c r="D58" s="270">
        <v>938.21500300000002</v>
      </c>
      <c r="E58" s="270">
        <v>19.684300982457923</v>
      </c>
      <c r="F58" s="271">
        <v>1.0953983297475369E-2</v>
      </c>
      <c r="G58" s="272">
        <v>3.2435592413926795E-2</v>
      </c>
      <c r="I58" s="269">
        <v>12.831901485236695</v>
      </c>
      <c r="J58" s="269">
        <v>6.8523994972212261</v>
      </c>
      <c r="K58" s="271">
        <v>9.4700515762806588E-3</v>
      </c>
      <c r="L58" s="271">
        <v>1.5503120555671183E-2</v>
      </c>
      <c r="M58" s="272">
        <v>3.0476918591011426E-2</v>
      </c>
      <c r="N58" s="272">
        <v>3.6123531420857669E-2</v>
      </c>
      <c r="P58" s="269">
        <v>593.51968099999999</v>
      </c>
      <c r="Q58" s="269">
        <v>315.21981799999998</v>
      </c>
      <c r="R58" s="270">
        <v>908.73949900000002</v>
      </c>
    </row>
    <row r="59" spans="1:18" s="256" customFormat="1" ht="12.95" customHeight="1" x14ac:dyDescent="0.25">
      <c r="A59" s="126" t="s">
        <v>309</v>
      </c>
      <c r="B59" s="258">
        <v>287.48597699999999</v>
      </c>
      <c r="C59" s="258">
        <v>126.07908999999999</v>
      </c>
      <c r="D59" s="259">
        <v>413.565067</v>
      </c>
      <c r="E59" s="259">
        <v>8.6768376423611464</v>
      </c>
      <c r="F59" s="260">
        <v>4.828514596176503E-3</v>
      </c>
      <c r="G59" s="261">
        <v>0.10366774405852963</v>
      </c>
      <c r="I59" s="258">
        <v>6.031624394631403</v>
      </c>
      <c r="J59" s="258">
        <v>2.645213247729743</v>
      </c>
      <c r="K59" s="260">
        <v>4.4513897002427284E-3</v>
      </c>
      <c r="L59" s="260">
        <v>5.9846277047394319E-3</v>
      </c>
      <c r="M59" s="261">
        <v>0.10376009128291663</v>
      </c>
      <c r="N59" s="261">
        <v>0.1034572313764166</v>
      </c>
      <c r="P59" s="258">
        <v>260.46056499999997</v>
      </c>
      <c r="Q59" s="258">
        <v>114.25824799999999</v>
      </c>
      <c r="R59" s="259">
        <v>374.71881299999995</v>
      </c>
    </row>
    <row r="60" spans="1:18" s="268" customFormat="1" ht="12.95" customHeight="1" x14ac:dyDescent="0.2">
      <c r="A60" s="126" t="s">
        <v>337</v>
      </c>
      <c r="B60" s="258">
        <v>43.382877000000001</v>
      </c>
      <c r="C60" s="258">
        <v>28.334667</v>
      </c>
      <c r="D60" s="259">
        <v>71.717544000000004</v>
      </c>
      <c r="E60" s="259">
        <v>1.5046761321281807</v>
      </c>
      <c r="F60" s="260">
        <v>8.3732702696074333E-4</v>
      </c>
      <c r="G60" s="261">
        <v>-0.34251516254861591</v>
      </c>
      <c r="I60" s="258">
        <v>0.91019820150216801</v>
      </c>
      <c r="J60" s="258">
        <v>0.59447793062601251</v>
      </c>
      <c r="K60" s="260">
        <v>6.7173395328669252E-4</v>
      </c>
      <c r="L60" s="260">
        <v>1.3449687266363212E-3</v>
      </c>
      <c r="M60" s="261">
        <v>-0.36763017325259439</v>
      </c>
      <c r="N60" s="261">
        <v>-0.29994611485910561</v>
      </c>
      <c r="P60" s="258">
        <v>68.603648000000007</v>
      </c>
      <c r="Q60" s="258">
        <v>40.474980000000002</v>
      </c>
      <c r="R60" s="259">
        <v>109.07862800000001</v>
      </c>
    </row>
    <row r="61" spans="1:18" s="262" customFormat="1" ht="12.95" customHeight="1" x14ac:dyDescent="0.25">
      <c r="A61" s="126" t="s">
        <v>310</v>
      </c>
      <c r="B61" s="258">
        <v>15.364506</v>
      </c>
      <c r="C61" s="258">
        <v>20.82845</v>
      </c>
      <c r="D61" s="259">
        <v>36.192956000000002</v>
      </c>
      <c r="E61" s="259">
        <v>0.75934944236748303</v>
      </c>
      <c r="F61" s="260">
        <v>4.2256522677911276E-4</v>
      </c>
      <c r="G61" s="261">
        <v>0.15550314268631049</v>
      </c>
      <c r="I61" s="258">
        <v>0.32235634644906724</v>
      </c>
      <c r="J61" s="258">
        <v>0.43699309591841573</v>
      </c>
      <c r="K61" s="260">
        <v>2.3790170383760181E-4</v>
      </c>
      <c r="L61" s="260">
        <v>9.8866924655611034E-4</v>
      </c>
      <c r="M61" s="261">
        <v>5.3222883385798614E-2</v>
      </c>
      <c r="N61" s="261">
        <v>0.24466644938658999</v>
      </c>
      <c r="P61" s="258">
        <v>14.588086000000001</v>
      </c>
      <c r="Q61" s="258">
        <v>16.734162000000001</v>
      </c>
      <c r="R61" s="259">
        <v>31.322248000000002</v>
      </c>
    </row>
    <row r="62" spans="1:18" s="262" customFormat="1" ht="12.95" customHeight="1" x14ac:dyDescent="0.25">
      <c r="A62" s="126" t="s">
        <v>311</v>
      </c>
      <c r="B62" s="258">
        <v>117.73033700000001</v>
      </c>
      <c r="C62" s="258">
        <v>94.669695000000004</v>
      </c>
      <c r="D62" s="259">
        <v>212.40003200000001</v>
      </c>
      <c r="E62" s="259">
        <v>4.4562772341125036</v>
      </c>
      <c r="F62" s="260">
        <v>2.4798435278392517E-3</v>
      </c>
      <c r="G62" s="261">
        <v>0.14108865525263381</v>
      </c>
      <c r="I62" s="258">
        <v>2.4700515136339196</v>
      </c>
      <c r="J62" s="258">
        <v>1.986225720478584</v>
      </c>
      <c r="K62" s="260">
        <v>1.8229188602402872E-3</v>
      </c>
      <c r="L62" s="260">
        <v>4.4937100949589033E-3</v>
      </c>
      <c r="M62" s="261">
        <v>0.22362794159138444</v>
      </c>
      <c r="N62" s="261">
        <v>5.2775668617846216E-2</v>
      </c>
      <c r="P62" s="258">
        <v>96.214162000000002</v>
      </c>
      <c r="Q62" s="258">
        <v>89.923901000000001</v>
      </c>
      <c r="R62" s="259">
        <v>186.13806299999999</v>
      </c>
    </row>
    <row r="63" spans="1:18" s="262" customFormat="1" ht="12.95" customHeight="1" x14ac:dyDescent="0.25">
      <c r="A63" s="126" t="s">
        <v>312</v>
      </c>
      <c r="B63" s="258">
        <v>147.644633</v>
      </c>
      <c r="C63" s="258">
        <v>56.694768000000003</v>
      </c>
      <c r="D63" s="259">
        <v>204.33940100000001</v>
      </c>
      <c r="E63" s="259">
        <v>4.2871604685468494</v>
      </c>
      <c r="F63" s="260">
        <v>2.3857328846937247E-3</v>
      </c>
      <c r="G63" s="261">
        <v>-1.5145149421652904E-2</v>
      </c>
      <c r="I63" s="258">
        <v>3.0976709870589643</v>
      </c>
      <c r="J63" s="258">
        <v>1.1894894814878845</v>
      </c>
      <c r="K63" s="260">
        <v>2.286107327705649E-3</v>
      </c>
      <c r="L63" s="260">
        <v>2.6911447353131644E-3</v>
      </c>
      <c r="M63" s="261">
        <v>-3.9104843219098795E-2</v>
      </c>
      <c r="N63" s="261">
        <v>5.3247660046416012E-2</v>
      </c>
      <c r="P63" s="258">
        <v>153.65321800000001</v>
      </c>
      <c r="Q63" s="258">
        <v>53.828524999999999</v>
      </c>
      <c r="R63" s="259">
        <v>207.48174299999999</v>
      </c>
    </row>
    <row r="64" spans="1:18" s="262" customFormat="1" ht="14.1" customHeight="1" x14ac:dyDescent="0.25">
      <c r="A64" s="279"/>
      <c r="B64" s="1614"/>
      <c r="C64" s="1614"/>
      <c r="D64" s="1615"/>
      <c r="E64" s="1616"/>
      <c r="F64" s="283"/>
      <c r="G64" s="284"/>
      <c r="I64" s="258"/>
      <c r="J64" s="258"/>
      <c r="K64" s="260"/>
      <c r="L64" s="260"/>
      <c r="M64" s="261"/>
      <c r="N64" s="261"/>
      <c r="P64" s="258"/>
      <c r="Q64" s="258"/>
      <c r="R64" s="259"/>
    </row>
    <row r="65" spans="1:18" s="262" customFormat="1" ht="14.1" customHeight="1" x14ac:dyDescent="0.25">
      <c r="A65" s="96" t="s">
        <v>246</v>
      </c>
      <c r="B65" s="285">
        <v>64583.421438999998</v>
      </c>
      <c r="C65" s="285">
        <v>21067.156759000001</v>
      </c>
      <c r="D65" s="286">
        <v>85650.578198000003</v>
      </c>
      <c r="E65" s="286">
        <v>1796.9993606795697</v>
      </c>
      <c r="F65" s="287">
        <v>1</v>
      </c>
      <c r="G65" s="288">
        <v>5.2540522723020455E-2</v>
      </c>
      <c r="I65" s="285">
        <v>1354.9980569669078</v>
      </c>
      <c r="J65" s="285">
        <v>442.00130371266164</v>
      </c>
      <c r="K65" s="287">
        <v>1</v>
      </c>
      <c r="L65" s="287">
        <v>1</v>
      </c>
      <c r="M65" s="289">
        <v>3.9913105176776487E-2</v>
      </c>
      <c r="N65" s="289">
        <v>9.3236037995576559E-2</v>
      </c>
      <c r="P65" s="285">
        <v>62104.632702000003</v>
      </c>
      <c r="Q65" s="285">
        <v>19270.455808999999</v>
      </c>
      <c r="R65" s="286">
        <v>81375.088511000009</v>
      </c>
    </row>
    <row r="66" spans="1:18" s="262" customFormat="1" ht="14.1" customHeight="1" thickBot="1" x14ac:dyDescent="0.3">
      <c r="A66" s="526" t="s">
        <v>543</v>
      </c>
      <c r="B66" s="527">
        <v>1396.3118569999999</v>
      </c>
      <c r="C66" s="285"/>
      <c r="D66" s="528"/>
      <c r="E66" s="528">
        <v>29.295441631903582</v>
      </c>
      <c r="F66" s="529"/>
      <c r="G66" s="261">
        <v>9.8505818905370912E-2</v>
      </c>
      <c r="I66" s="290">
        <v>29.295441631903582</v>
      </c>
      <c r="J66" s="291"/>
      <c r="K66" s="293"/>
      <c r="L66" s="293"/>
      <c r="M66" s="294">
        <v>9.8505818905370912E-2</v>
      </c>
      <c r="N66" s="294"/>
      <c r="P66" s="290">
        <v>1271.101011</v>
      </c>
      <c r="Q66" s="290"/>
      <c r="R66" s="292">
        <v>1271.101011</v>
      </c>
    </row>
    <row r="67" spans="1:18" s="262" customFormat="1" ht="14.1" customHeight="1" thickBot="1" x14ac:dyDescent="0.3">
      <c r="A67" s="521" t="s">
        <v>247</v>
      </c>
      <c r="B67" s="522">
        <v>16812.816438000002</v>
      </c>
      <c r="C67" s="522">
        <v>8778.3397640000003</v>
      </c>
      <c r="D67" s="523">
        <v>25591.156202000002</v>
      </c>
      <c r="E67" s="523">
        <v>1206.3451454438157</v>
      </c>
      <c r="F67" s="524"/>
      <c r="G67" s="530">
        <v>6.2309573690009001E-2</v>
      </c>
      <c r="I67" s="295">
        <v>792.54174102669913</v>
      </c>
      <c r="J67" s="295">
        <v>413.80340441711672</v>
      </c>
      <c r="K67" s="297"/>
      <c r="L67" s="297"/>
      <c r="M67" s="298">
        <v>4.3555320026568367E-2</v>
      </c>
      <c r="N67" s="298">
        <v>0.10017782781372575</v>
      </c>
      <c r="P67" s="295">
        <v>16111.092642</v>
      </c>
      <c r="Q67" s="295">
        <v>7979.018975</v>
      </c>
      <c r="R67" s="296">
        <v>24090.111616999999</v>
      </c>
    </row>
    <row r="68" spans="1:18" x14ac:dyDescent="0.25">
      <c r="A68" s="299" t="s">
        <v>248</v>
      </c>
      <c r="B68" s="243"/>
      <c r="C68" s="243"/>
      <c r="D68" s="243"/>
      <c r="E68" s="243"/>
      <c r="F68" s="243"/>
      <c r="G68" s="243"/>
    </row>
    <row r="69" spans="1:18" ht="12.75" customHeight="1" x14ac:dyDescent="0.25">
      <c r="A69" s="1745" t="s">
        <v>1998</v>
      </c>
      <c r="B69" s="1745"/>
      <c r="C69" s="1745"/>
      <c r="D69" s="1745"/>
      <c r="E69" s="1745"/>
      <c r="F69" s="1745"/>
      <c r="G69" s="1745"/>
    </row>
    <row r="70" spans="1:18" ht="29.25" customHeight="1" x14ac:dyDescent="0.25">
      <c r="A70" s="1742" t="s">
        <v>2005</v>
      </c>
      <c r="B70" s="1742"/>
      <c r="C70" s="1742"/>
      <c r="D70" s="1742"/>
      <c r="E70" s="1742"/>
      <c r="F70" s="1742"/>
      <c r="G70" s="1742"/>
      <c r="H70" s="204"/>
    </row>
    <row r="72" spans="1:18" x14ac:dyDescent="0.25">
      <c r="I72" s="476"/>
    </row>
    <row r="73" spans="1:18" ht="15" customHeight="1" x14ac:dyDescent="0.25"/>
    <row r="77" spans="1:18" ht="15" customHeight="1" x14ac:dyDescent="0.25"/>
    <row r="79" spans="1:18" ht="15" customHeight="1" x14ac:dyDescent="0.25"/>
  </sheetData>
  <mergeCells count="6">
    <mergeCell ref="A70:G70"/>
    <mergeCell ref="P1:R1"/>
    <mergeCell ref="I3:J3"/>
    <mergeCell ref="K3:L3"/>
    <mergeCell ref="M3:N3"/>
    <mergeCell ref="A69:G69"/>
  </mergeCells>
  <pageMargins left="0.7" right="0.7" top="0.75" bottom="0.75" header="0.3" footer="0.3"/>
  <pageSetup paperSize="9" scale="74"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M231"/>
  <sheetViews>
    <sheetView workbookViewId="0">
      <selection activeCell="L4" sqref="L4:M228"/>
    </sheetView>
  </sheetViews>
  <sheetFormatPr baseColWidth="10" defaultRowHeight="15" x14ac:dyDescent="0.25"/>
  <cols>
    <col min="1" max="1" width="46.42578125" style="300" customWidth="1"/>
    <col min="2" max="2" width="11.140625" customWidth="1"/>
  </cols>
  <sheetData>
    <row r="1" spans="1:13" ht="18" x14ac:dyDescent="0.25">
      <c r="A1" s="228" t="s">
        <v>539</v>
      </c>
      <c r="B1" s="228"/>
      <c r="C1" s="228"/>
      <c r="D1" s="228"/>
      <c r="E1" s="228"/>
      <c r="I1" s="174"/>
      <c r="J1" s="174"/>
    </row>
    <row r="2" spans="1:13" x14ac:dyDescent="0.25">
      <c r="A2" s="232"/>
      <c r="B2" s="174"/>
      <c r="I2" s="174"/>
      <c r="J2" s="174"/>
    </row>
    <row r="3" spans="1:13" ht="15" customHeight="1" thickBot="1" x14ac:dyDescent="0.3">
      <c r="A3" s="239"/>
      <c r="B3" s="240"/>
      <c r="H3" t="s">
        <v>540</v>
      </c>
      <c r="I3" s="174"/>
      <c r="J3" s="174"/>
    </row>
    <row r="4" spans="1:13" ht="15" customHeight="1" x14ac:dyDescent="0.25">
      <c r="A4" s="587" t="s">
        <v>575</v>
      </c>
      <c r="B4" s="246">
        <v>2013</v>
      </c>
      <c r="C4" s="246">
        <v>2014</v>
      </c>
      <c r="D4" s="246">
        <v>2015</v>
      </c>
      <c r="E4" s="246">
        <v>2016</v>
      </c>
      <c r="F4" s="246">
        <v>2017</v>
      </c>
      <c r="G4" s="246">
        <v>2018</v>
      </c>
      <c r="H4" s="246">
        <v>2019</v>
      </c>
      <c r="I4" s="246">
        <v>2020</v>
      </c>
      <c r="J4" s="246">
        <v>2021</v>
      </c>
      <c r="K4" s="246">
        <v>2022</v>
      </c>
      <c r="L4" s="246">
        <v>2023</v>
      </c>
      <c r="M4" s="246">
        <v>2024</v>
      </c>
    </row>
    <row r="5" spans="1:13" ht="15" customHeight="1" x14ac:dyDescent="0.25">
      <c r="A5" s="620" t="s">
        <v>567</v>
      </c>
      <c r="B5" s="588">
        <v>44.501362</v>
      </c>
      <c r="C5" s="588">
        <v>44.736384999999999</v>
      </c>
      <c r="D5" s="588">
        <v>45.039287999999999</v>
      </c>
      <c r="E5" s="588">
        <v>45.657643999999998</v>
      </c>
      <c r="F5" s="588">
        <v>46.121966999999998</v>
      </c>
      <c r="G5" s="588">
        <v>46.455281999999997</v>
      </c>
      <c r="H5" s="588">
        <v>46.695557999999998</v>
      </c>
      <c r="I5" s="588">
        <v>46.740181</v>
      </c>
      <c r="J5" s="588">
        <v>46.964246000000003</v>
      </c>
      <c r="K5" s="588">
        <v>47.234814999999998</v>
      </c>
      <c r="L5" s="588">
        <v>47.414636000000002</v>
      </c>
      <c r="M5" s="588">
        <v>47.663110000000003</v>
      </c>
    </row>
    <row r="6" spans="1:13" ht="15" customHeight="1" x14ac:dyDescent="0.25">
      <c r="A6" s="620" t="s">
        <v>576</v>
      </c>
      <c r="B6" s="621">
        <v>3031</v>
      </c>
      <c r="C6" s="621">
        <v>3046</v>
      </c>
      <c r="D6" s="621">
        <v>3077</v>
      </c>
      <c r="E6" s="621">
        <v>3125</v>
      </c>
      <c r="F6" s="621">
        <v>3160</v>
      </c>
      <c r="G6" s="621">
        <v>3184</v>
      </c>
      <c r="H6" s="621">
        <v>3197</v>
      </c>
      <c r="I6" s="621">
        <v>3210</v>
      </c>
      <c r="J6" s="621">
        <v>3222</v>
      </c>
      <c r="K6" s="621">
        <v>3238</v>
      </c>
      <c r="L6" s="621">
        <v>3255</v>
      </c>
      <c r="M6" s="621">
        <v>3269</v>
      </c>
    </row>
    <row r="7" spans="1:13" ht="27" customHeight="1" x14ac:dyDescent="0.25">
      <c r="A7" s="589" t="s">
        <v>542</v>
      </c>
      <c r="B7" s="589"/>
      <c r="C7" s="589"/>
      <c r="D7" s="589"/>
      <c r="E7" s="589"/>
      <c r="F7" s="589"/>
      <c r="G7" s="589"/>
      <c r="H7" s="589"/>
      <c r="I7" s="589"/>
      <c r="J7" s="589"/>
      <c r="K7" s="589"/>
      <c r="L7" s="589"/>
      <c r="M7" s="589"/>
    </row>
    <row r="8" spans="1:13" s="256" customFormat="1" ht="14.1" customHeight="1" x14ac:dyDescent="0.25">
      <c r="A8" s="95" t="s">
        <v>256</v>
      </c>
      <c r="B8" s="252">
        <v>17528.380533</v>
      </c>
      <c r="C8" s="252">
        <v>17750.377799999998</v>
      </c>
      <c r="D8" s="252">
        <v>17493.344542999999</v>
      </c>
      <c r="E8" s="252">
        <v>17197.286166000002</v>
      </c>
      <c r="F8" s="252">
        <v>17391.845246000001</v>
      </c>
      <c r="G8" s="252">
        <v>17045.586831000001</v>
      </c>
      <c r="H8" s="252">
        <v>17310.873039999999</v>
      </c>
      <c r="I8" s="252">
        <v>17422.767656</v>
      </c>
      <c r="J8" s="252">
        <v>17854.209939</v>
      </c>
      <c r="K8" s="252">
        <v>18964.840678</v>
      </c>
      <c r="L8" s="252">
        <v>19859.875549</v>
      </c>
      <c r="M8" s="252">
        <v>20796.194320999999</v>
      </c>
    </row>
    <row r="9" spans="1:13" s="262" customFormat="1" ht="14.1" customHeight="1" x14ac:dyDescent="0.25">
      <c r="A9" s="126" t="s">
        <v>257</v>
      </c>
      <c r="B9" s="258">
        <v>1613.4363699999999</v>
      </c>
      <c r="C9" s="258">
        <v>1628.622959</v>
      </c>
      <c r="D9" s="258">
        <v>1426.1885850000001</v>
      </c>
      <c r="E9" s="258">
        <v>1065.584081</v>
      </c>
      <c r="F9" s="258">
        <v>838.69065000000001</v>
      </c>
      <c r="G9" s="258">
        <v>859.57932100000005</v>
      </c>
      <c r="H9" s="258">
        <v>739.75503600000002</v>
      </c>
      <c r="I9" s="258">
        <v>794.71760700000004</v>
      </c>
      <c r="J9" s="258">
        <v>711.27085199999999</v>
      </c>
      <c r="K9" s="258">
        <v>768.54284199999995</v>
      </c>
      <c r="L9" s="258">
        <v>873.34848999999997</v>
      </c>
      <c r="M9" s="258">
        <v>811.46781699999997</v>
      </c>
    </row>
    <row r="10" spans="1:13" s="262" customFormat="1" ht="14.1" customHeight="1" x14ac:dyDescent="0.25">
      <c r="A10" s="126" t="s">
        <v>258</v>
      </c>
      <c r="B10" s="258">
        <v>15424.838847000001</v>
      </c>
      <c r="C10" s="258">
        <v>15628.152559</v>
      </c>
      <c r="D10" s="258">
        <v>15561.545034000001</v>
      </c>
      <c r="E10" s="258">
        <v>15604.747148</v>
      </c>
      <c r="F10" s="258">
        <v>16006.310434000001</v>
      </c>
      <c r="G10" s="258">
        <v>15615.734531</v>
      </c>
      <c r="H10" s="258">
        <v>15988.204626000001</v>
      </c>
      <c r="I10" s="258">
        <v>16059.796999</v>
      </c>
      <c r="J10" s="258">
        <v>16546.417603000002</v>
      </c>
      <c r="K10" s="258">
        <v>17583.693024</v>
      </c>
      <c r="L10" s="258">
        <v>18348.807355000001</v>
      </c>
      <c r="M10" s="258">
        <v>19328.218222</v>
      </c>
    </row>
    <row r="11" spans="1:13" s="262" customFormat="1" ht="14.1" customHeight="1" x14ac:dyDescent="0.25">
      <c r="A11" s="126" t="s">
        <v>321</v>
      </c>
      <c r="B11" s="258">
        <v>483.46330399999999</v>
      </c>
      <c r="C11" s="258">
        <v>487.908997</v>
      </c>
      <c r="D11" s="258">
        <v>499.65787899999998</v>
      </c>
      <c r="E11" s="258">
        <v>522.70923900000003</v>
      </c>
      <c r="F11" s="258">
        <v>542.09947199999999</v>
      </c>
      <c r="G11" s="258">
        <v>553.78068299999995</v>
      </c>
      <c r="H11" s="258">
        <v>565.70096899999999</v>
      </c>
      <c r="I11" s="258">
        <v>554.01679200000001</v>
      </c>
      <c r="J11" s="258">
        <v>580.98170600000003</v>
      </c>
      <c r="K11" s="258">
        <v>592.37996899999996</v>
      </c>
      <c r="L11" s="258">
        <v>604.98227299999996</v>
      </c>
      <c r="M11" s="258">
        <v>614.19231600000001</v>
      </c>
    </row>
    <row r="12" spans="1:13" s="262" customFormat="1" ht="14.1" customHeight="1" x14ac:dyDescent="0.25">
      <c r="A12" s="106" t="s">
        <v>259</v>
      </c>
      <c r="B12" s="263">
        <v>6.6420110000000001</v>
      </c>
      <c r="C12" s="263">
        <v>5.6932830000000001</v>
      </c>
      <c r="D12" s="263">
        <v>5.9530440000000002</v>
      </c>
      <c r="E12" s="263">
        <v>4.2456959999999997</v>
      </c>
      <c r="F12" s="263">
        <v>4.7446890000000002</v>
      </c>
      <c r="G12" s="263">
        <v>16.492294999999999</v>
      </c>
      <c r="H12" s="263">
        <v>17.212406999999999</v>
      </c>
      <c r="I12" s="263">
        <v>14.236255999999999</v>
      </c>
      <c r="J12" s="263">
        <v>15.539778</v>
      </c>
      <c r="K12" s="263">
        <v>20.224841999999999</v>
      </c>
      <c r="L12" s="263">
        <v>32.737430000000003</v>
      </c>
      <c r="M12" s="263">
        <v>42.315964999999998</v>
      </c>
    </row>
    <row r="13" spans="1:13" s="267" customFormat="1" ht="14.1" customHeight="1" x14ac:dyDescent="0.2">
      <c r="A13" s="95" t="s">
        <v>260</v>
      </c>
      <c r="B13" s="252">
        <v>2095.2265619999998</v>
      </c>
      <c r="C13" s="252">
        <v>2176.5095369999999</v>
      </c>
      <c r="D13" s="252">
        <v>2236.5583569999999</v>
      </c>
      <c r="E13" s="252">
        <v>2295.3847620000001</v>
      </c>
      <c r="F13" s="252">
        <v>2362.677823</v>
      </c>
      <c r="G13" s="252">
        <v>2617.0299100000002</v>
      </c>
      <c r="H13" s="252">
        <v>2668.195643</v>
      </c>
      <c r="I13" s="252">
        <v>2774.8226549999999</v>
      </c>
      <c r="J13" s="252">
        <v>2813.9487439999998</v>
      </c>
      <c r="K13" s="252">
        <v>2953.0547230000002</v>
      </c>
      <c r="L13" s="252">
        <v>3108.5825410000002</v>
      </c>
      <c r="M13" s="252">
        <v>3295.0794850000002</v>
      </c>
    </row>
    <row r="14" spans="1:13" s="256" customFormat="1" ht="14.1" customHeight="1" x14ac:dyDescent="0.25">
      <c r="A14" s="126" t="s">
        <v>322</v>
      </c>
      <c r="B14" s="258">
        <v>232.36076399999999</v>
      </c>
      <c r="C14" s="258">
        <v>220.63334</v>
      </c>
      <c r="D14" s="258">
        <v>221.44332</v>
      </c>
      <c r="E14" s="258">
        <v>236.168093</v>
      </c>
      <c r="F14" s="258">
        <v>266.50895300000002</v>
      </c>
      <c r="G14" s="258">
        <v>189.50938400000001</v>
      </c>
      <c r="H14" s="258">
        <v>202.10456600000001</v>
      </c>
      <c r="I14" s="258">
        <v>200.35094799999999</v>
      </c>
      <c r="J14" s="258">
        <v>201.708337</v>
      </c>
      <c r="K14" s="258">
        <v>198.91141200000001</v>
      </c>
      <c r="L14" s="258">
        <v>184.04256899999999</v>
      </c>
      <c r="M14" s="258">
        <v>185.70506499999999</v>
      </c>
    </row>
    <row r="15" spans="1:13" s="262" customFormat="1" ht="14.1" customHeight="1" x14ac:dyDescent="0.25">
      <c r="A15" s="126" t="s">
        <v>323</v>
      </c>
      <c r="B15" s="258">
        <v>998.70548799999995</v>
      </c>
      <c r="C15" s="258">
        <v>1058.5857599999999</v>
      </c>
      <c r="D15" s="258">
        <v>1109.701182</v>
      </c>
      <c r="E15" s="258">
        <v>1163.2545270000001</v>
      </c>
      <c r="F15" s="258">
        <v>1232.1073819999999</v>
      </c>
      <c r="G15" s="258">
        <v>1405.8076619999999</v>
      </c>
      <c r="H15" s="258">
        <v>1464.641717</v>
      </c>
      <c r="I15" s="258">
        <v>1507.9233589999999</v>
      </c>
      <c r="J15" s="258">
        <v>1561.3125729999999</v>
      </c>
      <c r="K15" s="258">
        <v>1700.0172230000001</v>
      </c>
      <c r="L15" s="258">
        <v>1820.5235990000001</v>
      </c>
      <c r="M15" s="258">
        <v>1940.269074</v>
      </c>
    </row>
    <row r="16" spans="1:13" s="268" customFormat="1" ht="14.1" customHeight="1" x14ac:dyDescent="0.2">
      <c r="A16" s="126" t="s">
        <v>261</v>
      </c>
      <c r="B16" s="258">
        <v>726.40662999999995</v>
      </c>
      <c r="C16" s="258">
        <v>753.35026700000003</v>
      </c>
      <c r="D16" s="258">
        <v>756.46191099999999</v>
      </c>
      <c r="E16" s="258">
        <v>745.18537300000003</v>
      </c>
      <c r="F16" s="258">
        <v>706.25055599999996</v>
      </c>
      <c r="G16" s="258">
        <v>724.08975999999996</v>
      </c>
      <c r="H16" s="258">
        <v>687.98316899999998</v>
      </c>
      <c r="I16" s="258">
        <v>709.67846699999996</v>
      </c>
      <c r="J16" s="258">
        <v>706.41846799999996</v>
      </c>
      <c r="K16" s="258">
        <v>714.47433899999999</v>
      </c>
      <c r="L16" s="258">
        <v>748.36684700000001</v>
      </c>
      <c r="M16" s="258">
        <v>792.11925399999996</v>
      </c>
    </row>
    <row r="17" spans="1:13" s="262" customFormat="1" ht="14.1" customHeight="1" x14ac:dyDescent="0.25">
      <c r="A17" s="126" t="s">
        <v>324</v>
      </c>
      <c r="B17" s="258">
        <v>73.614452999999997</v>
      </c>
      <c r="C17" s="258">
        <v>78.964257000000003</v>
      </c>
      <c r="D17" s="258">
        <v>82.857237999999995</v>
      </c>
      <c r="E17" s="258">
        <v>83.367423000000002</v>
      </c>
      <c r="F17" s="258">
        <v>89.242069999999998</v>
      </c>
      <c r="G17" s="258">
        <v>94.643595000000005</v>
      </c>
      <c r="H17" s="258">
        <v>100.106556</v>
      </c>
      <c r="I17" s="258">
        <v>121.320058</v>
      </c>
      <c r="J17" s="258">
        <v>119.32630399999999</v>
      </c>
      <c r="K17" s="258">
        <v>114.865292</v>
      </c>
      <c r="L17" s="258">
        <v>118.802976</v>
      </c>
      <c r="M17" s="258">
        <v>126.220417</v>
      </c>
    </row>
    <row r="18" spans="1:13" s="262" customFormat="1" ht="14.1" customHeight="1" x14ac:dyDescent="0.25">
      <c r="A18" s="126" t="s">
        <v>325</v>
      </c>
      <c r="B18" s="258">
        <v>64.139225999999994</v>
      </c>
      <c r="C18" s="258">
        <v>64.975911999999994</v>
      </c>
      <c r="D18" s="258">
        <v>66.094702999999996</v>
      </c>
      <c r="E18" s="258">
        <v>67.409344000000004</v>
      </c>
      <c r="F18" s="258">
        <v>68.568861999999996</v>
      </c>
      <c r="G18" s="258">
        <v>202.97950700000001</v>
      </c>
      <c r="H18" s="258">
        <v>213.359633</v>
      </c>
      <c r="I18" s="258">
        <v>235.54982100000001</v>
      </c>
      <c r="J18" s="258">
        <v>225.18306100000001</v>
      </c>
      <c r="K18" s="258">
        <v>224.78645499999999</v>
      </c>
      <c r="L18" s="258">
        <v>236.84654800000001</v>
      </c>
      <c r="M18" s="258">
        <v>250.76567399999999</v>
      </c>
    </row>
    <row r="19" spans="1:13" s="267" customFormat="1" ht="14.1" customHeight="1" x14ac:dyDescent="0.2">
      <c r="A19" s="94" t="s">
        <v>263</v>
      </c>
      <c r="B19" s="269">
        <v>7550.7661330000001</v>
      </c>
      <c r="C19" s="269">
        <v>7939.570275</v>
      </c>
      <c r="D19" s="269">
        <v>8178.1319439999997</v>
      </c>
      <c r="E19" s="269">
        <v>8261.3525260000006</v>
      </c>
      <c r="F19" s="269">
        <v>8501.2775700000002</v>
      </c>
      <c r="G19" s="269">
        <v>8533.9145879999996</v>
      </c>
      <c r="H19" s="269">
        <v>8723.5478340000009</v>
      </c>
      <c r="I19" s="269">
        <v>8543.9230640000005</v>
      </c>
      <c r="J19" s="269">
        <v>9123.0647869999993</v>
      </c>
      <c r="K19" s="269">
        <v>9626.1532449999995</v>
      </c>
      <c r="L19" s="269">
        <v>10270.217084</v>
      </c>
      <c r="M19" s="269">
        <v>10727.739611000001</v>
      </c>
    </row>
    <row r="20" spans="1:13" s="267" customFormat="1" ht="14.1" customHeight="1" x14ac:dyDescent="0.2">
      <c r="A20" s="126" t="s">
        <v>326</v>
      </c>
      <c r="B20" s="258">
        <v>1185.908385</v>
      </c>
      <c r="C20" s="258">
        <v>1224.0575570000001</v>
      </c>
      <c r="D20" s="258">
        <v>1244.009894</v>
      </c>
      <c r="E20" s="258">
        <v>1247.831633</v>
      </c>
      <c r="F20" s="258">
        <v>1316.3225970000001</v>
      </c>
      <c r="G20" s="258">
        <v>1380.1861160000001</v>
      </c>
      <c r="H20" s="258">
        <v>1323.082971</v>
      </c>
      <c r="I20" s="258">
        <v>1334.380238</v>
      </c>
      <c r="J20" s="258">
        <v>1400.3477789999999</v>
      </c>
      <c r="K20" s="258">
        <v>1415.259814</v>
      </c>
      <c r="L20" s="258">
        <v>1437.4112520000001</v>
      </c>
      <c r="M20" s="258">
        <v>1402.976782</v>
      </c>
    </row>
    <row r="21" spans="1:13" s="262" customFormat="1" ht="14.1" customHeight="1" x14ac:dyDescent="0.25">
      <c r="A21" s="126" t="s">
        <v>265</v>
      </c>
      <c r="B21" s="258">
        <v>3867.582547</v>
      </c>
      <c r="C21" s="258">
        <v>4076.3797070000001</v>
      </c>
      <c r="D21" s="258">
        <v>4229.0987450000002</v>
      </c>
      <c r="E21" s="258">
        <v>4293.892844</v>
      </c>
      <c r="F21" s="258">
        <v>4388.9714089999998</v>
      </c>
      <c r="G21" s="258">
        <v>4335.6367959999998</v>
      </c>
      <c r="H21" s="258">
        <v>4447.6665249999996</v>
      </c>
      <c r="I21" s="258">
        <v>4470.3353209999996</v>
      </c>
      <c r="J21" s="258">
        <v>4710.8146139999999</v>
      </c>
      <c r="K21" s="258">
        <v>4966.9602089999998</v>
      </c>
      <c r="L21" s="258">
        <v>5290.7445209999996</v>
      </c>
      <c r="M21" s="258">
        <v>5532.8652300000003</v>
      </c>
    </row>
    <row r="22" spans="1:13" s="262" customFormat="1" ht="14.1" customHeight="1" x14ac:dyDescent="0.25">
      <c r="A22" s="126" t="s">
        <v>266</v>
      </c>
      <c r="B22" s="258">
        <v>35.896602000000001</v>
      </c>
      <c r="C22" s="258">
        <v>35.146146999999999</v>
      </c>
      <c r="D22" s="258">
        <v>34.006010000000003</v>
      </c>
      <c r="E22" s="258">
        <v>32.778222999999997</v>
      </c>
      <c r="F22" s="258">
        <v>32.272497999999999</v>
      </c>
      <c r="G22" s="258">
        <v>29.078039</v>
      </c>
      <c r="H22" s="258">
        <v>98.458421000000001</v>
      </c>
      <c r="I22" s="258">
        <v>94.240183000000002</v>
      </c>
      <c r="J22" s="258">
        <v>90.295286000000004</v>
      </c>
      <c r="K22" s="258">
        <v>88.537565000000001</v>
      </c>
      <c r="L22" s="258">
        <v>90.653004999999993</v>
      </c>
      <c r="M22" s="258">
        <v>89.023133999999999</v>
      </c>
    </row>
    <row r="23" spans="1:13" s="262" customFormat="1" ht="14.1" customHeight="1" x14ac:dyDescent="0.25">
      <c r="A23" s="126" t="s">
        <v>267</v>
      </c>
      <c r="B23" s="258">
        <v>91.228858000000002</v>
      </c>
      <c r="C23" s="258">
        <v>90.756091999999995</v>
      </c>
      <c r="D23" s="258">
        <v>88.801067000000003</v>
      </c>
      <c r="E23" s="258">
        <v>83.820026999999996</v>
      </c>
      <c r="F23" s="258">
        <v>81.552396999999999</v>
      </c>
      <c r="G23" s="258">
        <v>99.433728000000002</v>
      </c>
      <c r="H23" s="258">
        <v>99.657233000000005</v>
      </c>
      <c r="I23" s="258">
        <v>105.896252</v>
      </c>
      <c r="J23" s="258">
        <v>110.043251</v>
      </c>
      <c r="K23" s="258">
        <v>116.338911</v>
      </c>
      <c r="L23" s="258">
        <v>123.225853</v>
      </c>
      <c r="M23" s="258">
        <v>151.31638599999999</v>
      </c>
    </row>
    <row r="24" spans="1:13" s="268" customFormat="1" ht="14.1" customHeight="1" x14ac:dyDescent="0.2">
      <c r="A24" s="126" t="s">
        <v>327</v>
      </c>
      <c r="B24" s="258">
        <v>2044.8960669999999</v>
      </c>
      <c r="C24" s="258">
        <v>2148.3637060000001</v>
      </c>
      <c r="D24" s="258">
        <v>2183.1095989999999</v>
      </c>
      <c r="E24" s="258">
        <v>2190.1402210000001</v>
      </c>
      <c r="F24" s="258">
        <v>2249.6946389999998</v>
      </c>
      <c r="G24" s="258">
        <v>2259.6216359999999</v>
      </c>
      <c r="H24" s="258">
        <v>2333.4054059999999</v>
      </c>
      <c r="I24" s="258">
        <v>2166.1172740000002</v>
      </c>
      <c r="J24" s="258">
        <v>2424.3868710000002</v>
      </c>
      <c r="K24" s="258">
        <v>2593.3976269999998</v>
      </c>
      <c r="L24" s="258">
        <v>2829.046417</v>
      </c>
      <c r="M24" s="258">
        <v>3014.9074810000002</v>
      </c>
    </row>
    <row r="25" spans="1:13" s="262" customFormat="1" ht="14.1" customHeight="1" x14ac:dyDescent="0.25">
      <c r="A25" s="126" t="s">
        <v>268</v>
      </c>
      <c r="B25" s="258">
        <v>325.253671</v>
      </c>
      <c r="C25" s="258">
        <v>364.86706400000003</v>
      </c>
      <c r="D25" s="258">
        <v>399.106627</v>
      </c>
      <c r="E25" s="258">
        <v>412.88957499999998</v>
      </c>
      <c r="F25" s="258">
        <v>432.46402699999999</v>
      </c>
      <c r="G25" s="258">
        <v>429.95827100000002</v>
      </c>
      <c r="H25" s="258">
        <v>421.27727599999997</v>
      </c>
      <c r="I25" s="258">
        <v>372.95379400000002</v>
      </c>
      <c r="J25" s="258">
        <v>387.17698300000001</v>
      </c>
      <c r="K25" s="258">
        <v>445.65911699999998</v>
      </c>
      <c r="L25" s="258">
        <v>499.136033</v>
      </c>
      <c r="M25" s="258">
        <v>536.65059399999996</v>
      </c>
    </row>
    <row r="26" spans="1:13" s="256" customFormat="1" ht="14.1" customHeight="1" x14ac:dyDescent="0.25">
      <c r="A26" s="94" t="s">
        <v>269</v>
      </c>
      <c r="B26" s="269">
        <v>9516.477046</v>
      </c>
      <c r="C26" s="269">
        <v>9605.1481230000009</v>
      </c>
      <c r="D26" s="269">
        <v>9608.6232650000002</v>
      </c>
      <c r="E26" s="269">
        <v>9576.5292090000003</v>
      </c>
      <c r="F26" s="269">
        <v>9684.8356820000008</v>
      </c>
      <c r="G26" s="269">
        <v>9717.5202090000002</v>
      </c>
      <c r="H26" s="269">
        <v>9922.590091</v>
      </c>
      <c r="I26" s="269">
        <v>9486.5740459999997</v>
      </c>
      <c r="J26" s="269">
        <v>9727.3878120000008</v>
      </c>
      <c r="K26" s="269">
        <v>10488.976822000001</v>
      </c>
      <c r="L26" s="269">
        <v>11050.866665</v>
      </c>
      <c r="M26" s="269">
        <v>11437.973128</v>
      </c>
    </row>
    <row r="27" spans="1:13" s="267" customFormat="1" ht="14.1" customHeight="1" x14ac:dyDescent="0.2">
      <c r="A27" s="126" t="s">
        <v>270</v>
      </c>
      <c r="B27" s="258">
        <v>1236.8833259999999</v>
      </c>
      <c r="C27" s="258">
        <v>1205.2174600000001</v>
      </c>
      <c r="D27" s="258">
        <v>1166.110923</v>
      </c>
      <c r="E27" s="258">
        <v>1157.528094</v>
      </c>
      <c r="F27" s="258">
        <v>1169.869222</v>
      </c>
      <c r="G27" s="258">
        <v>1213.889606</v>
      </c>
      <c r="H27" s="258">
        <v>1252.103697</v>
      </c>
      <c r="I27" s="258">
        <v>1211.7878049999999</v>
      </c>
      <c r="J27" s="258">
        <v>1207.1588429999999</v>
      </c>
      <c r="K27" s="258">
        <v>1283.6349150000001</v>
      </c>
      <c r="L27" s="258">
        <v>1367.392736</v>
      </c>
      <c r="M27" s="258">
        <v>1479.9434000000001</v>
      </c>
    </row>
    <row r="28" spans="1:13" s="268" customFormat="1" ht="14.1" customHeight="1" x14ac:dyDescent="0.2">
      <c r="A28" s="126" t="s">
        <v>271</v>
      </c>
      <c r="B28" s="258">
        <v>4183.6578229999996</v>
      </c>
      <c r="C28" s="258">
        <v>4222.2605279999998</v>
      </c>
      <c r="D28" s="258">
        <v>4170.1345879999999</v>
      </c>
      <c r="E28" s="258">
        <v>4132.3221480000002</v>
      </c>
      <c r="F28" s="258">
        <v>4191.8674700000001</v>
      </c>
      <c r="G28" s="258">
        <v>4180.2299229999999</v>
      </c>
      <c r="H28" s="258">
        <v>4283.0479269999996</v>
      </c>
      <c r="I28" s="258">
        <v>4070.3134490000002</v>
      </c>
      <c r="J28" s="258">
        <v>4123.4460760000002</v>
      </c>
      <c r="K28" s="258">
        <v>4375.4076100000002</v>
      </c>
      <c r="L28" s="258">
        <v>4433.9538659999998</v>
      </c>
      <c r="M28" s="258">
        <v>4371.7067319999996</v>
      </c>
    </row>
    <row r="29" spans="1:13" s="262" customFormat="1" ht="14.1" customHeight="1" x14ac:dyDescent="0.25">
      <c r="A29" s="273" t="s">
        <v>328</v>
      </c>
      <c r="B29" s="274">
        <v>2788.1000749999998</v>
      </c>
      <c r="C29" s="274">
        <v>2801.4195110000001</v>
      </c>
      <c r="D29" s="274">
        <v>2747.9698159999998</v>
      </c>
      <c r="E29" s="274">
        <v>2738.6641540000001</v>
      </c>
      <c r="F29" s="274">
        <v>2776.2042980000001</v>
      </c>
      <c r="G29" s="274">
        <v>2754.8128080000001</v>
      </c>
      <c r="H29" s="274">
        <v>2829.7938450000001</v>
      </c>
      <c r="I29" s="274">
        <v>2631.8737110000002</v>
      </c>
      <c r="J29" s="274">
        <v>2649.4557610000002</v>
      </c>
      <c r="K29" s="274">
        <v>2833.971763</v>
      </c>
      <c r="L29" s="274">
        <v>2832.2236119999998</v>
      </c>
      <c r="M29" s="274">
        <v>2699.113503</v>
      </c>
    </row>
    <row r="30" spans="1:13" s="256" customFormat="1" ht="14.1" customHeight="1" x14ac:dyDescent="0.25">
      <c r="A30" s="278" t="s">
        <v>329</v>
      </c>
      <c r="B30" s="274">
        <v>1395.5577479999999</v>
      </c>
      <c r="C30" s="274">
        <v>1420.841017</v>
      </c>
      <c r="D30" s="274">
        <v>1422.164771</v>
      </c>
      <c r="E30" s="274">
        <v>1393.6579939999999</v>
      </c>
      <c r="F30" s="274">
        <v>1415.663172</v>
      </c>
      <c r="G30" s="274">
        <v>1425.417115</v>
      </c>
      <c r="H30" s="274">
        <v>1453.254081</v>
      </c>
      <c r="I30" s="274">
        <v>1438.439738</v>
      </c>
      <c r="J30" s="274">
        <v>1473.9903139999999</v>
      </c>
      <c r="K30" s="274">
        <v>1541.4358460000001</v>
      </c>
      <c r="L30" s="274">
        <v>1601.7302529999999</v>
      </c>
      <c r="M30" s="274">
        <v>1672.593228</v>
      </c>
    </row>
    <row r="31" spans="1:13" s="256" customFormat="1" ht="14.1" customHeight="1" x14ac:dyDescent="0.25">
      <c r="A31" s="126" t="s">
        <v>272</v>
      </c>
      <c r="B31" s="258">
        <v>1868.950098</v>
      </c>
      <c r="C31" s="258">
        <v>1858.322631</v>
      </c>
      <c r="D31" s="258">
        <v>1886.857158</v>
      </c>
      <c r="E31" s="258">
        <v>1874.737627</v>
      </c>
      <c r="F31" s="258">
        <v>1860.2120070000001</v>
      </c>
      <c r="G31" s="258">
        <v>1875.067517</v>
      </c>
      <c r="H31" s="258">
        <v>1889.662742</v>
      </c>
      <c r="I31" s="258">
        <v>1808.299272</v>
      </c>
      <c r="J31" s="258">
        <v>1864.42923</v>
      </c>
      <c r="K31" s="258">
        <v>2083.1743139999999</v>
      </c>
      <c r="L31" s="258">
        <v>2347.5704209999999</v>
      </c>
      <c r="M31" s="258">
        <v>2550.549767</v>
      </c>
    </row>
    <row r="32" spans="1:13" s="268" customFormat="1" ht="14.1" customHeight="1" x14ac:dyDescent="0.2">
      <c r="A32" s="126" t="s">
        <v>273</v>
      </c>
      <c r="B32" s="258">
        <v>2226.9857980000002</v>
      </c>
      <c r="C32" s="258">
        <v>2319.3475020000001</v>
      </c>
      <c r="D32" s="258">
        <v>2385.5205940000001</v>
      </c>
      <c r="E32" s="258">
        <v>2411.9413380000001</v>
      </c>
      <c r="F32" s="258">
        <v>2462.886982</v>
      </c>
      <c r="G32" s="258">
        <v>2448.333161</v>
      </c>
      <c r="H32" s="258">
        <v>2497.7757240000001</v>
      </c>
      <c r="I32" s="258">
        <v>2396.1735180000001</v>
      </c>
      <c r="J32" s="258">
        <v>2532.3536610000001</v>
      </c>
      <c r="K32" s="258">
        <v>2746.7599799999998</v>
      </c>
      <c r="L32" s="258">
        <v>2901.949642</v>
      </c>
      <c r="M32" s="258">
        <v>3035.773228</v>
      </c>
    </row>
    <row r="33" spans="1:13" s="268" customFormat="1" ht="14.1" customHeight="1" x14ac:dyDescent="0.2">
      <c r="A33" s="94" t="s">
        <v>274</v>
      </c>
      <c r="B33" s="269">
        <v>6222.473755</v>
      </c>
      <c r="C33" s="269">
        <v>6537.4172900000003</v>
      </c>
      <c r="D33" s="269">
        <v>6534.5470580000001</v>
      </c>
      <c r="E33" s="269">
        <v>6428.2918289999998</v>
      </c>
      <c r="F33" s="269">
        <v>6447.0691049999996</v>
      </c>
      <c r="G33" s="269">
        <v>6098.8154729999997</v>
      </c>
      <c r="H33" s="269">
        <v>7550.4727940000002</v>
      </c>
      <c r="I33" s="269">
        <v>7737.2567980000003</v>
      </c>
      <c r="J33" s="269">
        <v>7784.4121580000001</v>
      </c>
      <c r="K33" s="269">
        <v>8079.0817820000002</v>
      </c>
      <c r="L33" s="269">
        <v>8361.1202319999993</v>
      </c>
      <c r="M33" s="269">
        <v>8571.7766090000005</v>
      </c>
    </row>
    <row r="34" spans="1:13" s="268" customFormat="1" ht="14.1" customHeight="1" x14ac:dyDescent="0.2">
      <c r="A34" s="126" t="s">
        <v>330</v>
      </c>
      <c r="B34" s="258">
        <v>35.483865999999999</v>
      </c>
      <c r="C34" s="258">
        <v>32.663876000000002</v>
      </c>
      <c r="D34" s="258">
        <v>29.111331</v>
      </c>
      <c r="E34" s="258">
        <v>26.428585000000002</v>
      </c>
      <c r="F34" s="258">
        <v>25.453682000000001</v>
      </c>
      <c r="G34" s="258">
        <v>31.490009000000001</v>
      </c>
      <c r="H34" s="258">
        <v>574.15895699999999</v>
      </c>
      <c r="I34" s="258">
        <v>590.24030000000005</v>
      </c>
      <c r="J34" s="258">
        <v>611.09847300000001</v>
      </c>
      <c r="K34" s="258">
        <v>593.67866400000003</v>
      </c>
      <c r="L34" s="258">
        <v>608.74343999999996</v>
      </c>
      <c r="M34" s="258">
        <v>611.15585799999997</v>
      </c>
    </row>
    <row r="35" spans="1:13" s="267" customFormat="1" ht="14.1" customHeight="1" x14ac:dyDescent="0.2">
      <c r="A35" s="126" t="s">
        <v>331</v>
      </c>
      <c r="B35" s="258">
        <v>265.61419899999999</v>
      </c>
      <c r="C35" s="258">
        <v>264.77362199999999</v>
      </c>
      <c r="D35" s="258">
        <v>271.86753800000002</v>
      </c>
      <c r="E35" s="258">
        <v>275.63131299999998</v>
      </c>
      <c r="F35" s="258">
        <v>273.77491400000002</v>
      </c>
      <c r="G35" s="258">
        <v>286.16750200000001</v>
      </c>
      <c r="H35" s="258">
        <v>366.995453</v>
      </c>
      <c r="I35" s="258">
        <v>458.204767</v>
      </c>
      <c r="J35" s="258">
        <v>425.69409300000001</v>
      </c>
      <c r="K35" s="258">
        <v>426.94629300000003</v>
      </c>
      <c r="L35" s="258">
        <v>480.75460800000002</v>
      </c>
      <c r="M35" s="258">
        <v>556.20668000000001</v>
      </c>
    </row>
    <row r="36" spans="1:13" s="256" customFormat="1" ht="14.1" customHeight="1" x14ac:dyDescent="0.25">
      <c r="A36" s="126" t="s">
        <v>276</v>
      </c>
      <c r="B36" s="258">
        <v>5921.3756890000004</v>
      </c>
      <c r="C36" s="258">
        <v>6239.9797909999998</v>
      </c>
      <c r="D36" s="258">
        <v>6233.5681869999999</v>
      </c>
      <c r="E36" s="258">
        <v>6126.2319310000003</v>
      </c>
      <c r="F36" s="258">
        <v>6147.8405089999997</v>
      </c>
      <c r="G36" s="258">
        <v>5781.1579599999995</v>
      </c>
      <c r="H36" s="258">
        <v>6609.3183840000002</v>
      </c>
      <c r="I36" s="258">
        <v>6688.8117300000004</v>
      </c>
      <c r="J36" s="258">
        <v>6747.6195909999997</v>
      </c>
      <c r="K36" s="258">
        <v>7058.4568239999999</v>
      </c>
      <c r="L36" s="258">
        <v>7271.6221830000004</v>
      </c>
      <c r="M36" s="258">
        <v>7404.4140699999998</v>
      </c>
    </row>
    <row r="37" spans="1:13" s="268" customFormat="1" ht="14.1" customHeight="1" x14ac:dyDescent="0.2">
      <c r="A37" s="273" t="s">
        <v>277</v>
      </c>
      <c r="B37" s="274">
        <v>2444.6132790000001</v>
      </c>
      <c r="C37" s="274">
        <v>2621.8830910000001</v>
      </c>
      <c r="D37" s="274">
        <v>2516.4957920000002</v>
      </c>
      <c r="E37" s="274">
        <v>2345.004085</v>
      </c>
      <c r="F37" s="274">
        <v>2262.420263</v>
      </c>
      <c r="G37" s="274">
        <v>1574.7035699999999</v>
      </c>
      <c r="H37" s="274">
        <v>1602.0564850000001</v>
      </c>
      <c r="I37" s="274">
        <v>1651.31628</v>
      </c>
      <c r="J37" s="274">
        <v>1661.567935</v>
      </c>
      <c r="K37" s="274">
        <v>1728.9209699999999</v>
      </c>
      <c r="L37" s="274">
        <v>1811.1297</v>
      </c>
      <c r="M37" s="274">
        <v>1822.0050200000001</v>
      </c>
    </row>
    <row r="38" spans="1:13" s="262" customFormat="1" ht="14.1" customHeight="1" x14ac:dyDescent="0.25">
      <c r="A38" s="278" t="s">
        <v>278</v>
      </c>
      <c r="B38" s="274">
        <v>2913.806364</v>
      </c>
      <c r="C38" s="274">
        <v>3045.6864390000001</v>
      </c>
      <c r="D38" s="274">
        <v>3141.7600470000002</v>
      </c>
      <c r="E38" s="274">
        <v>3221.2940749999998</v>
      </c>
      <c r="F38" s="274">
        <v>3326.4654150000001</v>
      </c>
      <c r="G38" s="274">
        <v>3296.9666499999998</v>
      </c>
      <c r="H38" s="274">
        <v>3664.6820950000001</v>
      </c>
      <c r="I38" s="274">
        <v>3667.1008230000002</v>
      </c>
      <c r="J38" s="274">
        <v>3742.4956790000001</v>
      </c>
      <c r="K38" s="274">
        <v>3914.2675530000001</v>
      </c>
      <c r="L38" s="274">
        <v>3976.2452509999998</v>
      </c>
      <c r="M38" s="274">
        <v>4022.2018130000001</v>
      </c>
    </row>
    <row r="39" spans="1:13" s="262" customFormat="1" ht="14.1" customHeight="1" x14ac:dyDescent="0.25">
      <c r="A39" s="278" t="s">
        <v>279</v>
      </c>
      <c r="B39" s="274">
        <v>254.69506200000001</v>
      </c>
      <c r="C39" s="274">
        <v>256.43549400000001</v>
      </c>
      <c r="D39" s="274">
        <v>253.930511</v>
      </c>
      <c r="E39" s="274">
        <v>241.95453000000001</v>
      </c>
      <c r="F39" s="274">
        <v>239.16873699999999</v>
      </c>
      <c r="G39" s="274">
        <v>231.59981500000001</v>
      </c>
      <c r="H39" s="274">
        <v>342.46629899999999</v>
      </c>
      <c r="I39" s="274">
        <v>328.474763</v>
      </c>
      <c r="J39" s="274">
        <v>325.02798899999999</v>
      </c>
      <c r="K39" s="274">
        <v>338.08867199999997</v>
      </c>
      <c r="L39" s="274">
        <v>341.96720499999998</v>
      </c>
      <c r="M39" s="274">
        <v>345.220598</v>
      </c>
    </row>
    <row r="40" spans="1:13" s="262" customFormat="1" ht="14.1" customHeight="1" x14ac:dyDescent="0.25">
      <c r="A40" s="278" t="s">
        <v>280</v>
      </c>
      <c r="B40" s="274">
        <v>16.486353000000001</v>
      </c>
      <c r="C40" s="274">
        <v>17.371210999999999</v>
      </c>
      <c r="D40" s="274">
        <v>17.444019999999998</v>
      </c>
      <c r="E40" s="274">
        <v>19.529516000000001</v>
      </c>
      <c r="F40" s="274">
        <v>20.194955</v>
      </c>
      <c r="G40" s="274">
        <v>21.760822999999998</v>
      </c>
      <c r="H40" s="274">
        <v>262.48314199999999</v>
      </c>
      <c r="I40" s="274">
        <v>270.52122000000003</v>
      </c>
      <c r="J40" s="274">
        <v>265.76747399999999</v>
      </c>
      <c r="K40" s="274">
        <v>280.951255</v>
      </c>
      <c r="L40" s="274">
        <v>298.988677</v>
      </c>
      <c r="M40" s="274">
        <v>322.94342699999999</v>
      </c>
    </row>
    <row r="41" spans="1:13" s="268" customFormat="1" ht="14.1" customHeight="1" x14ac:dyDescent="0.2">
      <c r="A41" s="278" t="s">
        <v>281</v>
      </c>
      <c r="B41" s="274">
        <v>291.77463</v>
      </c>
      <c r="C41" s="274">
        <v>298.60355399999997</v>
      </c>
      <c r="D41" s="274">
        <v>303.937815</v>
      </c>
      <c r="E41" s="274">
        <v>298.44972300000001</v>
      </c>
      <c r="F41" s="274">
        <v>299.591137</v>
      </c>
      <c r="G41" s="274">
        <v>656.12710100000004</v>
      </c>
      <c r="H41" s="274">
        <v>737.63036</v>
      </c>
      <c r="I41" s="274">
        <v>771.398642</v>
      </c>
      <c r="J41" s="274">
        <v>752.76051099999995</v>
      </c>
      <c r="K41" s="274">
        <v>796.22837100000004</v>
      </c>
      <c r="L41" s="274">
        <v>843.29134899999997</v>
      </c>
      <c r="M41" s="274">
        <v>892.04320900000005</v>
      </c>
    </row>
    <row r="42" spans="1:13" s="262" customFormat="1" ht="14.1" customHeight="1" x14ac:dyDescent="0.25">
      <c r="A42" s="94" t="s">
        <v>292</v>
      </c>
      <c r="B42" s="269">
        <v>3385.3367969999999</v>
      </c>
      <c r="C42" s="269">
        <v>3426.9497390000001</v>
      </c>
      <c r="D42" s="269">
        <v>3425.5693240000001</v>
      </c>
      <c r="E42" s="269">
        <v>3353.649617</v>
      </c>
      <c r="F42" s="269">
        <v>3351.246459</v>
      </c>
      <c r="G42" s="269">
        <v>3403.5286040000001</v>
      </c>
      <c r="H42" s="269">
        <v>3444.178253</v>
      </c>
      <c r="I42" s="269">
        <v>3456.1308840000002</v>
      </c>
      <c r="J42" s="269">
        <v>3589.3553029999998</v>
      </c>
      <c r="K42" s="269">
        <v>3848.18298</v>
      </c>
      <c r="L42" s="269">
        <v>4358.017777</v>
      </c>
      <c r="M42" s="269">
        <v>4897.2128210000001</v>
      </c>
    </row>
    <row r="43" spans="1:13" s="262" customFormat="1" ht="14.1" customHeight="1" x14ac:dyDescent="0.25">
      <c r="A43" s="126" t="s">
        <v>293</v>
      </c>
      <c r="B43" s="258">
        <v>0</v>
      </c>
      <c r="C43" s="258">
        <v>0</v>
      </c>
      <c r="D43" s="258">
        <v>0</v>
      </c>
      <c r="E43" s="258">
        <v>0</v>
      </c>
      <c r="F43" s="258">
        <v>0</v>
      </c>
      <c r="G43" s="258">
        <v>26.507667000000001</v>
      </c>
      <c r="H43" s="258">
        <v>26.712354999999999</v>
      </c>
      <c r="I43" s="258">
        <v>28.585379</v>
      </c>
      <c r="J43" s="258">
        <v>39.937078999999997</v>
      </c>
      <c r="K43" s="258">
        <v>61.591228999999998</v>
      </c>
      <c r="L43" s="258">
        <v>114.346096</v>
      </c>
      <c r="M43" s="258">
        <v>194.80282399999999</v>
      </c>
    </row>
    <row r="44" spans="1:13" s="256" customFormat="1" ht="14.1" customHeight="1" x14ac:dyDescent="0.25">
      <c r="A44" s="126" t="s">
        <v>294</v>
      </c>
      <c r="B44" s="258">
        <v>3109.4756130000001</v>
      </c>
      <c r="C44" s="258">
        <v>3208.380071</v>
      </c>
      <c r="D44" s="258">
        <v>3218.3192220000001</v>
      </c>
      <c r="E44" s="258">
        <v>3141.353208</v>
      </c>
      <c r="F44" s="258">
        <v>3140.7924939999998</v>
      </c>
      <c r="G44" s="258">
        <v>3172.2720169999998</v>
      </c>
      <c r="H44" s="258">
        <v>3215.4078960000002</v>
      </c>
      <c r="I44" s="258">
        <v>3229.0110009999999</v>
      </c>
      <c r="J44" s="258">
        <v>3350.18046</v>
      </c>
      <c r="K44" s="258">
        <v>3573.7447229999998</v>
      </c>
      <c r="L44" s="258">
        <v>4011.3596170000001</v>
      </c>
      <c r="M44" s="258">
        <v>4470.9483309999996</v>
      </c>
    </row>
    <row r="45" spans="1:13" s="267" customFormat="1" ht="14.1" customHeight="1" x14ac:dyDescent="0.2">
      <c r="A45" s="273" t="s">
        <v>332</v>
      </c>
      <c r="B45" s="274">
        <v>1884.7496839999999</v>
      </c>
      <c r="C45" s="274">
        <v>1937.6796750000001</v>
      </c>
      <c r="D45" s="274">
        <v>1933.051256</v>
      </c>
      <c r="E45" s="274">
        <v>1897.237942</v>
      </c>
      <c r="F45" s="274">
        <v>1882.2285380000001</v>
      </c>
      <c r="G45" s="274">
        <v>1856.9492769999999</v>
      </c>
      <c r="H45" s="274">
        <v>1884.901482</v>
      </c>
      <c r="I45" s="274">
        <v>1885.565376</v>
      </c>
      <c r="J45" s="274">
        <v>1936.6952779999999</v>
      </c>
      <c r="K45" s="274">
        <v>1999.718216</v>
      </c>
      <c r="L45" s="274">
        <v>2055.784181</v>
      </c>
      <c r="M45" s="274">
        <v>2139.2310550000002</v>
      </c>
    </row>
    <row r="46" spans="1:13" s="262" customFormat="1" ht="14.1" customHeight="1" x14ac:dyDescent="0.25">
      <c r="A46" s="278" t="s">
        <v>333</v>
      </c>
      <c r="B46" s="274">
        <v>619.90436</v>
      </c>
      <c r="C46" s="274">
        <v>642.47163699999999</v>
      </c>
      <c r="D46" s="274">
        <v>646.88437399999998</v>
      </c>
      <c r="E46" s="274">
        <v>610.21705499999996</v>
      </c>
      <c r="F46" s="274">
        <v>599.90391</v>
      </c>
      <c r="G46" s="274">
        <v>592.24834699999997</v>
      </c>
      <c r="H46" s="274">
        <v>578.17543999999998</v>
      </c>
      <c r="I46" s="274">
        <v>584.22818199999995</v>
      </c>
      <c r="J46" s="274">
        <v>583.78078700000003</v>
      </c>
      <c r="K46" s="274">
        <v>617.37485800000002</v>
      </c>
      <c r="L46" s="274">
        <v>623.35599400000001</v>
      </c>
      <c r="M46" s="274">
        <v>584.84233600000005</v>
      </c>
    </row>
    <row r="47" spans="1:13" s="256" customFormat="1" ht="14.1" customHeight="1" x14ac:dyDescent="0.25">
      <c r="A47" s="278" t="s">
        <v>334</v>
      </c>
      <c r="B47" s="274">
        <v>604.82156899999995</v>
      </c>
      <c r="C47" s="274">
        <v>628.22875799999997</v>
      </c>
      <c r="D47" s="274">
        <v>638.38359200000002</v>
      </c>
      <c r="E47" s="274">
        <v>633.89820999999995</v>
      </c>
      <c r="F47" s="274">
        <v>658.66004499999997</v>
      </c>
      <c r="G47" s="274">
        <v>723.07439199999999</v>
      </c>
      <c r="H47" s="274">
        <v>752.33097299999997</v>
      </c>
      <c r="I47" s="274">
        <v>759.21744200000001</v>
      </c>
      <c r="J47" s="274">
        <v>829.70439499999998</v>
      </c>
      <c r="K47" s="274">
        <v>956.65164800000002</v>
      </c>
      <c r="L47" s="274">
        <v>1332.219441</v>
      </c>
      <c r="M47" s="274">
        <v>1746.874939</v>
      </c>
    </row>
    <row r="48" spans="1:13" s="256" customFormat="1" ht="14.1" customHeight="1" x14ac:dyDescent="0.25">
      <c r="A48" s="126" t="s">
        <v>295</v>
      </c>
      <c r="B48" s="258">
        <v>275.86118299999998</v>
      </c>
      <c r="C48" s="258">
        <v>218.56966800000001</v>
      </c>
      <c r="D48" s="258">
        <v>207.250101</v>
      </c>
      <c r="E48" s="258">
        <v>212.29640900000001</v>
      </c>
      <c r="F48" s="258">
        <v>210.45396500000001</v>
      </c>
      <c r="G48" s="258">
        <v>204.748919</v>
      </c>
      <c r="H48" s="258">
        <v>202.05800099999999</v>
      </c>
      <c r="I48" s="258">
        <v>198.534502</v>
      </c>
      <c r="J48" s="258">
        <v>199.237763</v>
      </c>
      <c r="K48" s="258">
        <v>212.847027</v>
      </c>
      <c r="L48" s="258">
        <v>232.312062</v>
      </c>
      <c r="M48" s="258">
        <v>231.46166500000001</v>
      </c>
    </row>
    <row r="49" spans="1:13" s="268" customFormat="1" ht="14.1" customHeight="1" x14ac:dyDescent="0.2">
      <c r="A49" s="94" t="s">
        <v>296</v>
      </c>
      <c r="B49" s="269">
        <v>2308.9449129999998</v>
      </c>
      <c r="C49" s="269">
        <v>2252.351964</v>
      </c>
      <c r="D49" s="269">
        <v>2244.1014730000002</v>
      </c>
      <c r="E49" s="269">
        <v>2123.0157469999999</v>
      </c>
      <c r="F49" s="269">
        <v>1923.11869</v>
      </c>
      <c r="G49" s="269">
        <v>1997.4570920000001</v>
      </c>
      <c r="H49" s="269">
        <v>1976.289084</v>
      </c>
      <c r="I49" s="269">
        <v>2054.8659170000001</v>
      </c>
      <c r="J49" s="269">
        <v>1981.9330010000001</v>
      </c>
      <c r="K49" s="269">
        <v>2260.8669960000002</v>
      </c>
      <c r="L49" s="269">
        <v>2080.3482650000001</v>
      </c>
      <c r="M49" s="269">
        <v>2097.6972369999999</v>
      </c>
    </row>
    <row r="50" spans="1:13" s="262" customFormat="1" ht="14.1" customHeight="1" x14ac:dyDescent="0.25">
      <c r="A50" s="126" t="s">
        <v>297</v>
      </c>
      <c r="B50" s="258">
        <v>320.44601299999999</v>
      </c>
      <c r="C50" s="258">
        <v>287.62642199999999</v>
      </c>
      <c r="D50" s="258">
        <v>266.855659</v>
      </c>
      <c r="E50" s="258">
        <v>266.104465</v>
      </c>
      <c r="F50" s="258">
        <v>269.485343</v>
      </c>
      <c r="G50" s="258">
        <v>352.84897699999999</v>
      </c>
      <c r="H50" s="258">
        <v>366.98414600000001</v>
      </c>
      <c r="I50" s="258">
        <v>357.27308199999999</v>
      </c>
      <c r="J50" s="258">
        <v>355.86356000000001</v>
      </c>
      <c r="K50" s="258">
        <v>365.71242699999999</v>
      </c>
      <c r="L50" s="258">
        <v>325.44018899999998</v>
      </c>
      <c r="M50" s="258">
        <v>270.43011999999999</v>
      </c>
    </row>
    <row r="51" spans="1:13" s="262" customFormat="1" ht="14.1" customHeight="1" x14ac:dyDescent="0.25">
      <c r="A51" s="126" t="s">
        <v>335</v>
      </c>
      <c r="B51" s="258">
        <v>909.35392400000001</v>
      </c>
      <c r="C51" s="258">
        <v>876.671426</v>
      </c>
      <c r="D51" s="258">
        <v>857.13636299999996</v>
      </c>
      <c r="E51" s="258">
        <v>730.74501499999997</v>
      </c>
      <c r="F51" s="258">
        <v>563.47793300000001</v>
      </c>
      <c r="G51" s="258">
        <v>564.18678599999998</v>
      </c>
      <c r="H51" s="258">
        <v>558.54718000000003</v>
      </c>
      <c r="I51" s="258">
        <v>565.58422199999995</v>
      </c>
      <c r="J51" s="258">
        <v>564.60664099999997</v>
      </c>
      <c r="K51" s="258">
        <v>604.50958700000001</v>
      </c>
      <c r="L51" s="258">
        <v>642.923227</v>
      </c>
      <c r="M51" s="258">
        <v>699.09128399999997</v>
      </c>
    </row>
    <row r="52" spans="1:13" s="262" customFormat="1" ht="14.1" customHeight="1" x14ac:dyDescent="0.25">
      <c r="A52" s="126" t="s">
        <v>336</v>
      </c>
      <c r="B52" s="258">
        <v>714.45516799999996</v>
      </c>
      <c r="C52" s="258">
        <v>736.08585200000005</v>
      </c>
      <c r="D52" s="258">
        <v>747.83466099999998</v>
      </c>
      <c r="E52" s="258">
        <v>742.84083599999997</v>
      </c>
      <c r="F52" s="258">
        <v>747.18075999999996</v>
      </c>
      <c r="G52" s="258">
        <v>780.77853700000003</v>
      </c>
      <c r="H52" s="258">
        <v>771.26243099999999</v>
      </c>
      <c r="I52" s="258">
        <v>798.50533600000006</v>
      </c>
      <c r="J52" s="258">
        <v>808.02236100000005</v>
      </c>
      <c r="K52" s="258">
        <v>846.14138000000003</v>
      </c>
      <c r="L52" s="258">
        <v>889.54589899999996</v>
      </c>
      <c r="M52" s="258">
        <v>918.11366999999996</v>
      </c>
    </row>
    <row r="53" spans="1:13" s="262" customFormat="1" ht="14.1" customHeight="1" x14ac:dyDescent="0.25">
      <c r="A53" s="126" t="s">
        <v>299</v>
      </c>
      <c r="B53" s="258">
        <v>188.773652</v>
      </c>
      <c r="C53" s="258">
        <v>172.25936300000001</v>
      </c>
      <c r="D53" s="258">
        <v>195.65848199999999</v>
      </c>
      <c r="E53" s="258">
        <v>210.75098299999999</v>
      </c>
      <c r="F53" s="258">
        <v>175.726112</v>
      </c>
      <c r="G53" s="258">
        <v>146.524112</v>
      </c>
      <c r="H53" s="258">
        <v>126.862182</v>
      </c>
      <c r="I53" s="258">
        <v>185.13968700000001</v>
      </c>
      <c r="J53" s="258">
        <v>103.078795</v>
      </c>
      <c r="K53" s="258">
        <v>94.553308999999999</v>
      </c>
      <c r="L53" s="258">
        <v>88.952954000000005</v>
      </c>
      <c r="M53" s="258">
        <v>89.811256999999998</v>
      </c>
    </row>
    <row r="54" spans="1:13" s="256" customFormat="1" ht="14.1" customHeight="1" x14ac:dyDescent="0.25">
      <c r="A54" s="126" t="s">
        <v>300</v>
      </c>
      <c r="B54" s="258">
        <v>175.91615400000001</v>
      </c>
      <c r="C54" s="258">
        <v>179.7089</v>
      </c>
      <c r="D54" s="258">
        <v>176.61630600000001</v>
      </c>
      <c r="E54" s="258">
        <v>172.57444799999999</v>
      </c>
      <c r="F54" s="258">
        <v>167.24853999999999</v>
      </c>
      <c r="G54" s="258">
        <v>153.11867799999999</v>
      </c>
      <c r="H54" s="258">
        <v>152.63314299999999</v>
      </c>
      <c r="I54" s="258">
        <v>148.363586</v>
      </c>
      <c r="J54" s="258">
        <v>150.36164199999999</v>
      </c>
      <c r="K54" s="258">
        <v>349.95029199999999</v>
      </c>
      <c r="L54" s="258">
        <v>133.485995</v>
      </c>
      <c r="M54" s="258">
        <v>120.25090400000001</v>
      </c>
    </row>
    <row r="55" spans="1:13" s="256" customFormat="1" ht="14.1" customHeight="1" x14ac:dyDescent="0.25">
      <c r="A55" s="94" t="s">
        <v>301</v>
      </c>
      <c r="B55" s="269">
        <v>2430.9881970000001</v>
      </c>
      <c r="C55" s="269">
        <v>2444.8571860000002</v>
      </c>
      <c r="D55" s="269">
        <v>2382.391059</v>
      </c>
      <c r="E55" s="269">
        <v>2325.9261900000001</v>
      </c>
      <c r="F55" s="269">
        <v>2288.4164989999999</v>
      </c>
      <c r="G55" s="269">
        <v>2229.906473</v>
      </c>
      <c r="H55" s="269">
        <v>2667.8430269999999</v>
      </c>
      <c r="I55" s="269">
        <v>2619.887956</v>
      </c>
      <c r="J55" s="269">
        <v>2643.0071779999998</v>
      </c>
      <c r="K55" s="269">
        <v>2638.2049310000002</v>
      </c>
      <c r="L55" s="269">
        <v>2422.0849029999999</v>
      </c>
      <c r="M55" s="269">
        <v>2148.1398909999998</v>
      </c>
    </row>
    <row r="56" spans="1:13" s="262" customFormat="1" ht="14.1" customHeight="1" x14ac:dyDescent="0.25">
      <c r="A56" s="126" t="s">
        <v>550</v>
      </c>
      <c r="B56" s="258">
        <v>624.36321699999996</v>
      </c>
      <c r="C56" s="258">
        <v>649.59378300000003</v>
      </c>
      <c r="D56" s="258">
        <v>646.42454399999997</v>
      </c>
      <c r="E56" s="258">
        <v>641.31978200000003</v>
      </c>
      <c r="F56" s="258">
        <v>662.80737099999999</v>
      </c>
      <c r="G56" s="258">
        <v>589.80050800000004</v>
      </c>
      <c r="H56" s="258">
        <v>605.110187</v>
      </c>
      <c r="I56" s="258">
        <v>610.63837100000001</v>
      </c>
      <c r="J56" s="258">
        <v>605.105816</v>
      </c>
      <c r="K56" s="258">
        <v>555.50509299999999</v>
      </c>
      <c r="L56" s="258">
        <v>341.88615900000002</v>
      </c>
      <c r="M56" s="258">
        <v>41.342619999999997</v>
      </c>
    </row>
    <row r="57" spans="1:13" s="268" customFormat="1" ht="14.1" customHeight="1" x14ac:dyDescent="0.2">
      <c r="A57" s="126" t="s">
        <v>302</v>
      </c>
      <c r="B57" s="258">
        <v>73.689645999999996</v>
      </c>
      <c r="C57" s="258">
        <v>75.337738999999999</v>
      </c>
      <c r="D57" s="258">
        <v>74.699889999999996</v>
      </c>
      <c r="E57" s="258">
        <v>69.790971999999996</v>
      </c>
      <c r="F57" s="258">
        <v>66.423653999999999</v>
      </c>
      <c r="G57" s="258">
        <v>61.362869000000003</v>
      </c>
      <c r="H57" s="258">
        <v>59.766871000000002</v>
      </c>
      <c r="I57" s="258">
        <v>44.072026999999999</v>
      </c>
      <c r="J57" s="258">
        <v>51.582861999999999</v>
      </c>
      <c r="K57" s="258">
        <v>58.347481999999999</v>
      </c>
      <c r="L57" s="258">
        <v>63.846505999999998</v>
      </c>
      <c r="M57" s="258">
        <v>63.532487000000003</v>
      </c>
    </row>
    <row r="58" spans="1:13" s="262" customFormat="1" ht="14.1" customHeight="1" x14ac:dyDescent="0.25">
      <c r="A58" s="126" t="s">
        <v>303</v>
      </c>
      <c r="B58" s="258">
        <v>66.976664999999997</v>
      </c>
      <c r="C58" s="258">
        <v>62.335349999999998</v>
      </c>
      <c r="D58" s="258">
        <v>58.702019</v>
      </c>
      <c r="E58" s="258">
        <v>59.370021000000001</v>
      </c>
      <c r="F58" s="258">
        <v>50.280301000000001</v>
      </c>
      <c r="G58" s="258">
        <v>78.472194000000002</v>
      </c>
      <c r="H58" s="258">
        <v>503.05882300000002</v>
      </c>
      <c r="I58" s="258">
        <v>509.98231299999998</v>
      </c>
      <c r="J58" s="258">
        <v>515.01536499999997</v>
      </c>
      <c r="K58" s="258">
        <v>533.13781800000004</v>
      </c>
      <c r="L58" s="258">
        <v>585.65164900000002</v>
      </c>
      <c r="M58" s="258">
        <v>634.05449199999998</v>
      </c>
    </row>
    <row r="59" spans="1:13" s="262" customFormat="1" ht="14.1" customHeight="1" x14ac:dyDescent="0.25">
      <c r="A59" s="126" t="s">
        <v>304</v>
      </c>
      <c r="B59" s="258">
        <v>1392.8044749999999</v>
      </c>
      <c r="C59" s="258">
        <v>1396.6592720000001</v>
      </c>
      <c r="D59" s="258">
        <v>1339.9801419999999</v>
      </c>
      <c r="E59" s="258">
        <v>1286.973252</v>
      </c>
      <c r="F59" s="258">
        <v>1244.1846840000001</v>
      </c>
      <c r="G59" s="258">
        <v>1260.9154309999999</v>
      </c>
      <c r="H59" s="258">
        <v>1258.0204200000001</v>
      </c>
      <c r="I59" s="258">
        <v>1227.292498</v>
      </c>
      <c r="J59" s="258">
        <v>1250.2105079999999</v>
      </c>
      <c r="K59" s="258">
        <v>1276.6427249999999</v>
      </c>
      <c r="L59" s="258">
        <v>1304.399416</v>
      </c>
      <c r="M59" s="258">
        <v>1373.8387869999999</v>
      </c>
    </row>
    <row r="60" spans="1:13" s="262" customFormat="1" ht="14.1" customHeight="1" x14ac:dyDescent="0.25">
      <c r="A60" s="126" t="s">
        <v>350</v>
      </c>
      <c r="B60" s="258">
        <v>273.15419300000002</v>
      </c>
      <c r="C60" s="258">
        <v>260.93104099999999</v>
      </c>
      <c r="D60" s="258">
        <v>262.58446099999998</v>
      </c>
      <c r="E60" s="258">
        <v>268.47216100000003</v>
      </c>
      <c r="F60" s="258">
        <v>264.72048699999999</v>
      </c>
      <c r="G60" s="258">
        <v>239.355468</v>
      </c>
      <c r="H60" s="258">
        <v>241.88672399999999</v>
      </c>
      <c r="I60" s="258">
        <v>227.90274500000001</v>
      </c>
      <c r="J60" s="258">
        <v>221.092625</v>
      </c>
      <c r="K60" s="258">
        <v>214.571811</v>
      </c>
      <c r="L60" s="258">
        <v>126.301171</v>
      </c>
      <c r="M60" s="258">
        <v>35.371502999999997</v>
      </c>
    </row>
    <row r="61" spans="1:13" s="256" customFormat="1" ht="14.1" customHeight="1" x14ac:dyDescent="0.25">
      <c r="A61" s="94" t="s">
        <v>308</v>
      </c>
      <c r="B61" s="269">
        <v>650.19879200000003</v>
      </c>
      <c r="C61" s="269">
        <v>634.77940100000001</v>
      </c>
      <c r="D61" s="269">
        <v>610.46129099999996</v>
      </c>
      <c r="E61" s="269">
        <v>613.05384300000003</v>
      </c>
      <c r="F61" s="269">
        <v>578.40565500000002</v>
      </c>
      <c r="G61" s="269">
        <v>550.91486299999997</v>
      </c>
      <c r="H61" s="269">
        <v>560.96205399999997</v>
      </c>
      <c r="I61" s="269">
        <v>565.24406599999998</v>
      </c>
      <c r="J61" s="269">
        <v>554.94584599999996</v>
      </c>
      <c r="K61" s="269">
        <v>571.32532500000002</v>
      </c>
      <c r="L61" s="269">
        <v>593.51968099999999</v>
      </c>
      <c r="M61" s="269">
        <v>611.60833200000002</v>
      </c>
    </row>
    <row r="62" spans="1:13" s="256" customFormat="1" ht="14.1" customHeight="1" x14ac:dyDescent="0.25">
      <c r="A62" s="126" t="s">
        <v>309</v>
      </c>
      <c r="B62" s="258">
        <v>268.27257300000002</v>
      </c>
      <c r="C62" s="258">
        <v>257.656813</v>
      </c>
      <c r="D62" s="258">
        <v>238.149891</v>
      </c>
      <c r="E62" s="258">
        <v>239.578024</v>
      </c>
      <c r="F62" s="258">
        <v>235.63860199999999</v>
      </c>
      <c r="G62" s="258">
        <v>219.77151699999999</v>
      </c>
      <c r="H62" s="258">
        <v>226.19825700000001</v>
      </c>
      <c r="I62" s="258">
        <v>224.64466200000001</v>
      </c>
      <c r="J62" s="258">
        <v>233.04808299999999</v>
      </c>
      <c r="K62" s="258">
        <v>239.43044900000001</v>
      </c>
      <c r="L62" s="258">
        <v>260.46056499999997</v>
      </c>
      <c r="M62" s="258">
        <v>287.48597699999999</v>
      </c>
    </row>
    <row r="63" spans="1:13" s="268" customFormat="1" ht="14.1" customHeight="1" x14ac:dyDescent="0.2">
      <c r="A63" s="126" t="s">
        <v>337</v>
      </c>
      <c r="B63" s="258">
        <v>88.381129999999999</v>
      </c>
      <c r="C63" s="258">
        <v>87.370896000000002</v>
      </c>
      <c r="D63" s="258">
        <v>88.776058000000006</v>
      </c>
      <c r="E63" s="258">
        <v>94.046750000000003</v>
      </c>
      <c r="F63" s="258">
        <v>95.246347</v>
      </c>
      <c r="G63" s="258">
        <v>92.851462999999995</v>
      </c>
      <c r="H63" s="258">
        <v>93.100914000000003</v>
      </c>
      <c r="I63" s="258">
        <v>83.566243</v>
      </c>
      <c r="J63" s="258">
        <v>81.665899999999993</v>
      </c>
      <c r="K63" s="258">
        <v>85.947243</v>
      </c>
      <c r="L63" s="258">
        <v>68.603648000000007</v>
      </c>
      <c r="M63" s="258">
        <v>43.382877000000001</v>
      </c>
    </row>
    <row r="64" spans="1:13" s="262" customFormat="1" ht="14.1" customHeight="1" x14ac:dyDescent="0.25">
      <c r="A64" s="126" t="s">
        <v>310</v>
      </c>
      <c r="B64" s="258">
        <v>12.163406</v>
      </c>
      <c r="C64" s="258">
        <v>12.828939</v>
      </c>
      <c r="D64" s="258">
        <v>13.014258999999999</v>
      </c>
      <c r="E64" s="258">
        <v>14.377255</v>
      </c>
      <c r="F64" s="258">
        <v>15.337904999999999</v>
      </c>
      <c r="G64" s="258">
        <v>12.278524000000001</v>
      </c>
      <c r="H64" s="258">
        <v>15.020688</v>
      </c>
      <c r="I64" s="258">
        <v>14.681730999999999</v>
      </c>
      <c r="J64" s="258">
        <v>15.084076</v>
      </c>
      <c r="K64" s="258">
        <v>16.343833</v>
      </c>
      <c r="L64" s="258">
        <v>14.588086000000001</v>
      </c>
      <c r="M64" s="258">
        <v>15.364506</v>
      </c>
    </row>
    <row r="65" spans="1:13" s="262" customFormat="1" ht="14.1" customHeight="1" x14ac:dyDescent="0.25">
      <c r="A65" s="126" t="s">
        <v>311</v>
      </c>
      <c r="B65" s="258">
        <v>50.128233999999999</v>
      </c>
      <c r="C65" s="258">
        <v>49.150179000000001</v>
      </c>
      <c r="D65" s="258">
        <v>47.482844999999998</v>
      </c>
      <c r="E65" s="258">
        <v>50.260635000000001</v>
      </c>
      <c r="F65" s="258">
        <v>48.799498</v>
      </c>
      <c r="G65" s="258">
        <v>57.786498999999999</v>
      </c>
      <c r="H65" s="258">
        <v>65.665333000000004</v>
      </c>
      <c r="I65" s="258">
        <v>86.875438000000003</v>
      </c>
      <c r="J65" s="258">
        <v>85.136945999999995</v>
      </c>
      <c r="K65" s="258">
        <v>76.744951</v>
      </c>
      <c r="L65" s="258">
        <v>96.214162000000002</v>
      </c>
      <c r="M65" s="258">
        <v>117.73033700000001</v>
      </c>
    </row>
    <row r="66" spans="1:13" s="262" customFormat="1" ht="14.1" customHeight="1" x14ac:dyDescent="0.25">
      <c r="A66" s="126" t="s">
        <v>312</v>
      </c>
      <c r="B66" s="258">
        <v>231.25344699999999</v>
      </c>
      <c r="C66" s="258">
        <v>227.772572</v>
      </c>
      <c r="D66" s="258">
        <v>223.03823600000001</v>
      </c>
      <c r="E66" s="258">
        <v>214.791177</v>
      </c>
      <c r="F66" s="258">
        <v>183.38330199999999</v>
      </c>
      <c r="G66" s="258">
        <v>168.22685899999999</v>
      </c>
      <c r="H66" s="258">
        <v>160.97685999999999</v>
      </c>
      <c r="I66" s="258">
        <v>155.47599099999999</v>
      </c>
      <c r="J66" s="258">
        <v>140.010839</v>
      </c>
      <c r="K66" s="258">
        <v>152.858847</v>
      </c>
      <c r="L66" s="258">
        <v>153.65321800000001</v>
      </c>
      <c r="M66" s="258">
        <v>147.644633</v>
      </c>
    </row>
    <row r="67" spans="1:13" s="262" customFormat="1" ht="14.1" customHeight="1" x14ac:dyDescent="0.25">
      <c r="A67" s="279" t="s">
        <v>245</v>
      </c>
      <c r="B67" s="280">
        <v>0</v>
      </c>
      <c r="C67" s="280">
        <v>0</v>
      </c>
      <c r="D67" s="280">
        <v>0</v>
      </c>
      <c r="E67" s="280">
        <v>0</v>
      </c>
      <c r="F67" s="280">
        <v>0</v>
      </c>
      <c r="G67" s="280">
        <v>0</v>
      </c>
      <c r="H67" s="280">
        <v>0</v>
      </c>
      <c r="I67" s="280"/>
      <c r="J67" s="280">
        <v>5.3763459999999998</v>
      </c>
      <c r="K67" s="280">
        <v>2.7578179999999999</v>
      </c>
      <c r="L67" s="280"/>
      <c r="M67" s="280"/>
    </row>
    <row r="68" spans="1:13" s="262" customFormat="1" ht="14.1" customHeight="1" x14ac:dyDescent="0.25">
      <c r="A68" s="96" t="s">
        <v>246</v>
      </c>
      <c r="B68" s="285">
        <v>51688.792732000002</v>
      </c>
      <c r="C68" s="285">
        <v>52767.961319000002</v>
      </c>
      <c r="D68" s="285">
        <v>52713.728318000001</v>
      </c>
      <c r="E68" s="285">
        <v>52174.489892999998</v>
      </c>
      <c r="F68" s="285">
        <v>52528.892734000001</v>
      </c>
      <c r="G68" s="285">
        <v>52194.674048000001</v>
      </c>
      <c r="H68" s="285">
        <v>54824.951822000003</v>
      </c>
      <c r="I68" s="285">
        <v>54661.473044999999</v>
      </c>
      <c r="J68" s="285">
        <v>56077.64112</v>
      </c>
      <c r="K68" s="285">
        <v>59433.445306000001</v>
      </c>
      <c r="L68" s="285">
        <v>62104.632702000003</v>
      </c>
      <c r="M68" s="285">
        <v>64583.421438999998</v>
      </c>
    </row>
    <row r="69" spans="1:13" s="262" customFormat="1" ht="14.1" customHeight="1" thickBot="1" x14ac:dyDescent="0.3">
      <c r="A69" s="590" t="s">
        <v>543</v>
      </c>
      <c r="B69" s="290">
        <v>1746.8389299999999</v>
      </c>
      <c r="C69" s="290">
        <v>1740.134178</v>
      </c>
      <c r="D69" s="290">
        <v>1787.0600589999999</v>
      </c>
      <c r="E69" s="290">
        <v>1628.145912</v>
      </c>
      <c r="F69" s="290">
        <v>1488.9760510000001</v>
      </c>
      <c r="G69" s="290">
        <v>1394.9290559999999</v>
      </c>
      <c r="H69" s="290">
        <v>1314.1296600000001</v>
      </c>
      <c r="I69" s="290">
        <v>1206.3574610000001</v>
      </c>
      <c r="J69" s="290">
        <v>1122.8564819999999</v>
      </c>
      <c r="K69" s="290">
        <v>1058.431558</v>
      </c>
      <c r="L69" s="290">
        <v>1271.101011</v>
      </c>
      <c r="M69" s="290">
        <v>1396.3118569999999</v>
      </c>
    </row>
    <row r="70" spans="1:13" s="262" customFormat="1" ht="14.1" customHeight="1" thickBot="1" x14ac:dyDescent="0.3">
      <c r="A70" s="126"/>
      <c r="B70" s="591"/>
      <c r="C70" s="591"/>
      <c r="D70" s="591"/>
      <c r="E70" s="591"/>
      <c r="F70" s="591"/>
      <c r="G70" s="591"/>
      <c r="H70" s="591"/>
      <c r="I70" s="591"/>
      <c r="J70" s="591"/>
      <c r="K70" s="591"/>
      <c r="L70" s="591"/>
      <c r="M70" s="591"/>
    </row>
    <row r="71" spans="1:13" s="262" customFormat="1" ht="14.1" customHeight="1" x14ac:dyDescent="0.25">
      <c r="A71" s="592" t="s">
        <v>544</v>
      </c>
      <c r="B71" s="622"/>
      <c r="C71" s="622"/>
      <c r="D71" s="622"/>
      <c r="E71" s="622"/>
      <c r="F71" s="622"/>
      <c r="G71" s="622"/>
      <c r="H71" s="622"/>
      <c r="I71" s="622"/>
      <c r="J71" s="622"/>
      <c r="K71" s="622"/>
      <c r="L71" s="622"/>
      <c r="M71" s="622"/>
    </row>
    <row r="72" spans="1:13" s="262" customFormat="1" ht="17.100000000000001" customHeight="1" x14ac:dyDescent="0.25">
      <c r="A72" s="242" t="s">
        <v>567</v>
      </c>
      <c r="B72" s="602">
        <v>21.794288999999999</v>
      </c>
      <c r="C72" s="602">
        <v>21.893637999999999</v>
      </c>
      <c r="D72" s="602">
        <v>21.915693999999998</v>
      </c>
      <c r="E72" s="602">
        <v>21.606687000000001</v>
      </c>
      <c r="F72" s="602">
        <v>21.453120999999999</v>
      </c>
      <c r="G72" s="602">
        <v>21.416699000000001</v>
      </c>
      <c r="H72" s="602">
        <v>21.319175000000001</v>
      </c>
      <c r="I72" s="602">
        <v>21.283805999999998</v>
      </c>
      <c r="J72" s="602">
        <v>21.270154999999999</v>
      </c>
      <c r="K72" s="602">
        <v>21.255465999999998</v>
      </c>
      <c r="L72" s="602">
        <v>21.230056999999999</v>
      </c>
      <c r="M72" s="602">
        <v>21.213792999999999</v>
      </c>
    </row>
    <row r="73" spans="1:13" s="262" customFormat="1" ht="14.1" customHeight="1" x14ac:dyDescent="0.25">
      <c r="A73" s="623" t="s">
        <v>577</v>
      </c>
      <c r="B73" s="624">
        <v>33649</v>
      </c>
      <c r="C73" s="624">
        <v>33635</v>
      </c>
      <c r="D73" s="624">
        <v>33582</v>
      </c>
      <c r="E73" s="624">
        <v>32752</v>
      </c>
      <c r="F73" s="624">
        <v>32254</v>
      </c>
      <c r="G73" s="624">
        <v>32172</v>
      </c>
      <c r="H73" s="624">
        <v>31770</v>
      </c>
      <c r="I73" s="624">
        <v>31758</v>
      </c>
      <c r="J73" s="624">
        <v>31743</v>
      </c>
      <c r="K73" s="624">
        <v>31717</v>
      </c>
      <c r="L73" s="624">
        <v>31690</v>
      </c>
      <c r="M73" s="624">
        <v>31666</v>
      </c>
    </row>
    <row r="74" spans="1:13" s="262" customFormat="1" ht="14.1" customHeight="1" thickBot="1" x14ac:dyDescent="0.3">
      <c r="A74" s="593" t="s">
        <v>545</v>
      </c>
      <c r="B74" s="594">
        <v>13836.198254000001</v>
      </c>
      <c r="C74" s="594">
        <v>14019.251243000001</v>
      </c>
      <c r="D74" s="594">
        <v>14203.237976</v>
      </c>
      <c r="E74" s="594">
        <v>13895.286198</v>
      </c>
      <c r="F74" s="594">
        <v>13924.175636</v>
      </c>
      <c r="G74" s="594">
        <v>13987.040158</v>
      </c>
      <c r="H74" s="594">
        <v>14011.257545</v>
      </c>
      <c r="I74" s="594">
        <v>13752.852158</v>
      </c>
      <c r="J74" s="594">
        <v>14321.114297</v>
      </c>
      <c r="K74" s="594">
        <v>15234.267245999999</v>
      </c>
      <c r="L74" s="594">
        <v>16111.092642</v>
      </c>
      <c r="M74" s="594">
        <v>16812.816438999998</v>
      </c>
    </row>
    <row r="75" spans="1:13" x14ac:dyDescent="0.25">
      <c r="A75" s="299" t="s">
        <v>248</v>
      </c>
      <c r="B75" s="243"/>
      <c r="I75" s="174"/>
      <c r="J75" s="174"/>
      <c r="K75" s="174"/>
      <c r="L75" s="174"/>
      <c r="M75" s="174"/>
    </row>
    <row r="76" spans="1:13" ht="12.95" customHeight="1" x14ac:dyDescent="0.25">
      <c r="A76" s="595" t="s">
        <v>546</v>
      </c>
      <c r="B76" s="595"/>
      <c r="I76" s="174"/>
      <c r="J76" s="174"/>
      <c r="K76" s="174"/>
      <c r="L76" s="174"/>
      <c r="M76" s="174"/>
    </row>
    <row r="77" spans="1:13" x14ac:dyDescent="0.25">
      <c r="A77" s="595" t="s">
        <v>547</v>
      </c>
      <c r="I77" s="174"/>
      <c r="J77" s="174"/>
      <c r="K77" s="174"/>
      <c r="L77" s="174"/>
      <c r="M77" s="174"/>
    </row>
    <row r="78" spans="1:13" x14ac:dyDescent="0.25">
      <c r="I78" s="174"/>
      <c r="J78" s="174"/>
      <c r="K78" s="174"/>
      <c r="L78" s="174"/>
      <c r="M78" s="174"/>
    </row>
    <row r="79" spans="1:13" x14ac:dyDescent="0.25">
      <c r="I79" s="174"/>
      <c r="J79" s="174"/>
      <c r="K79" s="174"/>
      <c r="L79" s="174"/>
      <c r="M79" s="174"/>
    </row>
    <row r="80" spans="1:13" ht="15.75" thickBot="1" x14ac:dyDescent="0.3">
      <c r="A80" s="239"/>
      <c r="B80" s="240"/>
      <c r="H80" t="s">
        <v>540</v>
      </c>
      <c r="I80" s="174"/>
      <c r="J80" s="174"/>
      <c r="K80" s="174"/>
      <c r="L80" s="174"/>
      <c r="M80" s="174"/>
    </row>
    <row r="81" spans="1:13" x14ac:dyDescent="0.25">
      <c r="A81" s="587" t="s">
        <v>541</v>
      </c>
      <c r="B81" s="246">
        <v>2013</v>
      </c>
      <c r="C81" s="246">
        <v>2014</v>
      </c>
      <c r="D81" s="246">
        <v>2015</v>
      </c>
      <c r="E81" s="246">
        <v>2016</v>
      </c>
      <c r="F81" s="246">
        <v>2017</v>
      </c>
      <c r="G81" s="246">
        <v>2018</v>
      </c>
      <c r="H81" s="246">
        <v>2019</v>
      </c>
      <c r="I81" s="246">
        <v>2020</v>
      </c>
      <c r="J81" s="246">
        <v>2021</v>
      </c>
      <c r="K81" s="246">
        <v>2022</v>
      </c>
      <c r="L81" s="246">
        <v>2023</v>
      </c>
      <c r="M81" s="246">
        <v>2023</v>
      </c>
    </row>
    <row r="82" spans="1:13" x14ac:dyDescent="0.25">
      <c r="A82" s="620" t="s">
        <v>567</v>
      </c>
      <c r="B82" s="588">
        <v>44.501362</v>
      </c>
      <c r="C82" s="588">
        <v>44.736384999999999</v>
      </c>
      <c r="D82" s="588">
        <v>45.039287999999999</v>
      </c>
      <c r="E82" s="588">
        <v>45.657643999999998</v>
      </c>
      <c r="F82" s="588">
        <v>46.121966999999998</v>
      </c>
      <c r="G82" s="588">
        <v>46.455281999999997</v>
      </c>
      <c r="H82" s="588">
        <v>46.695557999999998</v>
      </c>
      <c r="I82" s="588">
        <v>46.740181</v>
      </c>
      <c r="J82" s="588">
        <v>46.964246000000003</v>
      </c>
      <c r="K82" s="588">
        <v>47.234814999999998</v>
      </c>
      <c r="L82" s="588">
        <v>47.414636000000002</v>
      </c>
      <c r="M82" s="588">
        <v>47.663110000000003</v>
      </c>
    </row>
    <row r="83" spans="1:13" x14ac:dyDescent="0.25">
      <c r="A83" s="620" t="s">
        <v>576</v>
      </c>
      <c r="B83" s="621">
        <v>3031</v>
      </c>
      <c r="C83" s="621">
        <v>3046</v>
      </c>
      <c r="D83" s="621">
        <v>3077</v>
      </c>
      <c r="E83" s="621">
        <v>3125</v>
      </c>
      <c r="F83" s="621">
        <v>3160</v>
      </c>
      <c r="G83" s="621">
        <v>3184</v>
      </c>
      <c r="H83" s="621">
        <v>3197</v>
      </c>
      <c r="I83" s="621">
        <v>3210</v>
      </c>
      <c r="J83" s="621">
        <v>3222</v>
      </c>
      <c r="K83" s="621">
        <v>3238</v>
      </c>
      <c r="L83" s="621">
        <v>3255</v>
      </c>
      <c r="M83" s="621">
        <v>3269</v>
      </c>
    </row>
    <row r="84" spans="1:13" ht="25.5" x14ac:dyDescent="0.25">
      <c r="A84" s="596" t="s">
        <v>1987</v>
      </c>
      <c r="B84" s="589"/>
      <c r="C84" s="589"/>
      <c r="D84" s="589"/>
      <c r="E84" s="589"/>
      <c r="F84" s="589"/>
      <c r="G84" s="589"/>
      <c r="H84" s="589"/>
      <c r="I84" s="589"/>
      <c r="J84" s="589"/>
      <c r="K84" s="589"/>
      <c r="L84" s="589"/>
      <c r="M84" s="589"/>
    </row>
    <row r="85" spans="1:13" x14ac:dyDescent="0.25">
      <c r="A85" s="95" t="s">
        <v>256</v>
      </c>
      <c r="B85" s="252">
        <v>3336.3146839999999</v>
      </c>
      <c r="C85" s="252">
        <v>3219.8348639999999</v>
      </c>
      <c r="D85" s="252">
        <v>2805.7468800000001</v>
      </c>
      <c r="E85" s="252">
        <v>2704.0102849999998</v>
      </c>
      <c r="F85" s="252">
        <v>2940.9665500000001</v>
      </c>
      <c r="G85" s="252">
        <v>3060.2012970000001</v>
      </c>
      <c r="H85" s="252">
        <v>3491.2235470000001</v>
      </c>
      <c r="I85" s="252">
        <v>3107.1366750000002</v>
      </c>
      <c r="J85" s="252">
        <v>3388.6594639999998</v>
      </c>
      <c r="K85" s="252">
        <v>3527.7152550000001</v>
      </c>
      <c r="L85" s="252">
        <v>3700.8499149999998</v>
      </c>
      <c r="M85" s="252">
        <v>3981.4668059999999</v>
      </c>
    </row>
    <row r="86" spans="1:13" x14ac:dyDescent="0.25">
      <c r="A86" s="126" t="s">
        <v>257</v>
      </c>
      <c r="B86" s="258">
        <v>868.04487900000004</v>
      </c>
      <c r="C86" s="258">
        <v>768.74610600000005</v>
      </c>
      <c r="D86" s="258">
        <v>717.76423</v>
      </c>
      <c r="E86" s="258">
        <v>581.28009099999997</v>
      </c>
      <c r="F86" s="258">
        <v>702.34113300000001</v>
      </c>
      <c r="G86" s="258">
        <v>611.99234799999999</v>
      </c>
      <c r="H86" s="258">
        <v>685.76883299999997</v>
      </c>
      <c r="I86" s="258">
        <v>581.22905900000001</v>
      </c>
      <c r="J86" s="258">
        <v>691.97580500000004</v>
      </c>
      <c r="K86" s="258">
        <v>682.15669600000001</v>
      </c>
      <c r="L86" s="258">
        <v>645.13348099999996</v>
      </c>
      <c r="M86" s="258">
        <v>654.04311499999994</v>
      </c>
    </row>
    <row r="87" spans="1:13" x14ac:dyDescent="0.25">
      <c r="A87" s="126" t="s">
        <v>258</v>
      </c>
      <c r="B87" s="258">
        <v>2463.7207069999999</v>
      </c>
      <c r="C87" s="258">
        <v>2444.934205</v>
      </c>
      <c r="D87" s="258">
        <v>2083.7493800000002</v>
      </c>
      <c r="E87" s="258">
        <v>2118.285457</v>
      </c>
      <c r="F87" s="258">
        <v>2234.2514970000002</v>
      </c>
      <c r="G87" s="258">
        <v>2397.779333</v>
      </c>
      <c r="H87" s="258">
        <v>2709.2327789999999</v>
      </c>
      <c r="I87" s="258">
        <v>2444.9191529999998</v>
      </c>
      <c r="J87" s="258">
        <v>2639.2771419999999</v>
      </c>
      <c r="K87" s="258">
        <v>2794.4440880000002</v>
      </c>
      <c r="L87" s="258">
        <v>2985.080199</v>
      </c>
      <c r="M87" s="258">
        <v>3253.5187959999998</v>
      </c>
    </row>
    <row r="88" spans="1:13" x14ac:dyDescent="0.25">
      <c r="A88" s="126" t="s">
        <v>321</v>
      </c>
      <c r="B88" s="258">
        <v>4.4219559999999998</v>
      </c>
      <c r="C88" s="258">
        <v>5.8229100000000003</v>
      </c>
      <c r="D88" s="258">
        <v>4.1408069999999997</v>
      </c>
      <c r="E88" s="258">
        <v>4.2770359999999998</v>
      </c>
      <c r="F88" s="258">
        <v>4.3152559999999998</v>
      </c>
      <c r="G88" s="258">
        <v>49.736445000000003</v>
      </c>
      <c r="H88" s="258">
        <v>94.635661999999996</v>
      </c>
      <c r="I88" s="258">
        <v>79.508482999999998</v>
      </c>
      <c r="J88" s="258">
        <v>54.992272</v>
      </c>
      <c r="K88" s="258">
        <v>48.909632000000002</v>
      </c>
      <c r="L88" s="258">
        <v>68.693151</v>
      </c>
      <c r="M88" s="258">
        <v>69.517494999999997</v>
      </c>
    </row>
    <row r="89" spans="1:13" x14ac:dyDescent="0.25">
      <c r="A89" s="106" t="s">
        <v>259</v>
      </c>
      <c r="B89" s="263">
        <v>0.127141</v>
      </c>
      <c r="C89" s="263">
        <v>0.33164100000000002</v>
      </c>
      <c r="D89" s="263">
        <v>9.2461000000000002E-2</v>
      </c>
      <c r="E89" s="263">
        <v>0.16769999999999999</v>
      </c>
      <c r="F89" s="263">
        <v>5.8661999999999999E-2</v>
      </c>
      <c r="G89" s="263">
        <v>0.69316900000000004</v>
      </c>
      <c r="H89" s="263">
        <v>1.5862719999999999</v>
      </c>
      <c r="I89" s="263">
        <v>1.4799789999999999</v>
      </c>
      <c r="J89" s="263">
        <v>2.4142440000000001</v>
      </c>
      <c r="K89" s="263">
        <v>2.2048380000000001</v>
      </c>
      <c r="L89" s="263">
        <v>1.943082</v>
      </c>
      <c r="M89" s="263">
        <v>4.3873990000000003</v>
      </c>
    </row>
    <row r="90" spans="1:13" x14ac:dyDescent="0.25">
      <c r="A90" s="95" t="s">
        <v>260</v>
      </c>
      <c r="B90" s="252">
        <v>152.64622</v>
      </c>
      <c r="C90" s="252">
        <v>153.639498</v>
      </c>
      <c r="D90" s="252">
        <v>146.21036799999999</v>
      </c>
      <c r="E90" s="252">
        <v>202.183615</v>
      </c>
      <c r="F90" s="252">
        <v>229.99319399999999</v>
      </c>
      <c r="G90" s="252">
        <v>244.03236200000001</v>
      </c>
      <c r="H90" s="252">
        <v>277.04617400000001</v>
      </c>
      <c r="I90" s="252">
        <v>275.20196499999997</v>
      </c>
      <c r="J90" s="252">
        <v>303.07189099999999</v>
      </c>
      <c r="K90" s="252">
        <v>335.61353800000001</v>
      </c>
      <c r="L90" s="252">
        <v>409.43109099999998</v>
      </c>
      <c r="M90" s="252">
        <v>468.56757099999999</v>
      </c>
    </row>
    <row r="91" spans="1:13" x14ac:dyDescent="0.25">
      <c r="A91" s="126" t="s">
        <v>322</v>
      </c>
      <c r="B91" s="258">
        <v>28.332395999999999</v>
      </c>
      <c r="C91" s="258">
        <v>28.137848000000002</v>
      </c>
      <c r="D91" s="258">
        <v>22.218544999999999</v>
      </c>
      <c r="E91" s="258">
        <v>38.123528</v>
      </c>
      <c r="F91" s="258">
        <v>39.965978</v>
      </c>
      <c r="G91" s="258">
        <v>47.169468000000002</v>
      </c>
      <c r="H91" s="258">
        <v>67.462753000000006</v>
      </c>
      <c r="I91" s="258">
        <v>50.798273999999999</v>
      </c>
      <c r="J91" s="258">
        <v>42.505499999999998</v>
      </c>
      <c r="K91" s="258">
        <v>45.051533999999997</v>
      </c>
      <c r="L91" s="258">
        <v>49.837671</v>
      </c>
      <c r="M91" s="258">
        <v>52.119726</v>
      </c>
    </row>
    <row r="92" spans="1:13" x14ac:dyDescent="0.25">
      <c r="A92" s="126" t="s">
        <v>323</v>
      </c>
      <c r="B92" s="258">
        <v>63.923388000000003</v>
      </c>
      <c r="C92" s="258">
        <v>62.446905000000001</v>
      </c>
      <c r="D92" s="258">
        <v>69.650104999999996</v>
      </c>
      <c r="E92" s="258">
        <v>103.767686</v>
      </c>
      <c r="F92" s="258">
        <v>117.760755</v>
      </c>
      <c r="G92" s="258">
        <v>111.304872</v>
      </c>
      <c r="H92" s="258">
        <v>122.59579100000001</v>
      </c>
      <c r="I92" s="258">
        <v>120.66533800000001</v>
      </c>
      <c r="J92" s="258">
        <v>149.53442000000001</v>
      </c>
      <c r="K92" s="258">
        <v>176.83802</v>
      </c>
      <c r="L92" s="258">
        <v>249.471982</v>
      </c>
      <c r="M92" s="258">
        <v>296.97381100000001</v>
      </c>
    </row>
    <row r="93" spans="1:13" x14ac:dyDescent="0.25">
      <c r="A93" s="126" t="s">
        <v>261</v>
      </c>
      <c r="B93" s="258">
        <v>32.636698000000003</v>
      </c>
      <c r="C93" s="258">
        <v>35.436284000000001</v>
      </c>
      <c r="D93" s="258">
        <v>29.332626000000001</v>
      </c>
      <c r="E93" s="258">
        <v>28.805878</v>
      </c>
      <c r="F93" s="258">
        <v>35.820912999999997</v>
      </c>
      <c r="G93" s="258">
        <v>40.433953000000002</v>
      </c>
      <c r="H93" s="258">
        <v>39.499257</v>
      </c>
      <c r="I93" s="258">
        <v>50.441609999999997</v>
      </c>
      <c r="J93" s="258">
        <v>65.747033999999999</v>
      </c>
      <c r="K93" s="258">
        <v>62.065362</v>
      </c>
      <c r="L93" s="258">
        <v>54.688355999999999</v>
      </c>
      <c r="M93" s="258">
        <v>62.147804000000001</v>
      </c>
    </row>
    <row r="94" spans="1:13" x14ac:dyDescent="0.25">
      <c r="A94" s="126" t="s">
        <v>324</v>
      </c>
      <c r="B94" s="258">
        <v>10.112856000000001</v>
      </c>
      <c r="C94" s="258">
        <v>6.9724399999999997</v>
      </c>
      <c r="D94" s="258">
        <v>7.0985240000000003</v>
      </c>
      <c r="E94" s="258">
        <v>6.0746890000000002</v>
      </c>
      <c r="F94" s="258">
        <v>8.9740380000000002</v>
      </c>
      <c r="G94" s="258">
        <v>8.7677069999999997</v>
      </c>
      <c r="H94" s="258">
        <v>9.507536</v>
      </c>
      <c r="I94" s="258">
        <v>11.862306999999999</v>
      </c>
      <c r="J94" s="258">
        <v>9.7416660000000004</v>
      </c>
      <c r="K94" s="258">
        <v>13.213689</v>
      </c>
      <c r="L94" s="258">
        <v>17.814774</v>
      </c>
      <c r="M94" s="258">
        <v>17.143488000000001</v>
      </c>
    </row>
    <row r="95" spans="1:13" x14ac:dyDescent="0.25">
      <c r="A95" s="126" t="s">
        <v>325</v>
      </c>
      <c r="B95" s="258">
        <v>17.640881</v>
      </c>
      <c r="C95" s="258">
        <v>20.646018000000002</v>
      </c>
      <c r="D95" s="258">
        <v>17.910565999999999</v>
      </c>
      <c r="E95" s="258">
        <v>25.411833000000001</v>
      </c>
      <c r="F95" s="258">
        <v>27.471508</v>
      </c>
      <c r="G95" s="258">
        <v>36.356358999999998</v>
      </c>
      <c r="H95" s="258">
        <v>37.980834000000002</v>
      </c>
      <c r="I95" s="258">
        <v>41.434434000000003</v>
      </c>
      <c r="J95" s="258">
        <v>35.543269000000002</v>
      </c>
      <c r="K95" s="258">
        <v>38.444932000000001</v>
      </c>
      <c r="L95" s="258">
        <v>37.618305999999997</v>
      </c>
      <c r="M95" s="258">
        <v>40.182741999999998</v>
      </c>
    </row>
    <row r="96" spans="1:13" x14ac:dyDescent="0.25">
      <c r="A96" s="94" t="s">
        <v>263</v>
      </c>
      <c r="B96" s="269">
        <v>2133.2997949999999</v>
      </c>
      <c r="C96" s="269">
        <v>1856.183303</v>
      </c>
      <c r="D96" s="269">
        <v>1655.731554</v>
      </c>
      <c r="E96" s="269">
        <v>1649.47315</v>
      </c>
      <c r="F96" s="269">
        <v>2016.5116869999999</v>
      </c>
      <c r="G96" s="269">
        <v>2290.7849350000001</v>
      </c>
      <c r="H96" s="269">
        <v>2567.060489</v>
      </c>
      <c r="I96" s="269">
        <v>2108.694821</v>
      </c>
      <c r="J96" s="269">
        <v>2312.262518</v>
      </c>
      <c r="K96" s="269">
        <v>2650.9481780000001</v>
      </c>
      <c r="L96" s="269">
        <v>2919.598473</v>
      </c>
      <c r="M96" s="269">
        <v>3371.2351789999998</v>
      </c>
    </row>
    <row r="97" spans="1:13" x14ac:dyDescent="0.25">
      <c r="A97" s="126" t="s">
        <v>326</v>
      </c>
      <c r="B97" s="258">
        <v>271.44621699999999</v>
      </c>
      <c r="C97" s="258">
        <v>256.18037199999998</v>
      </c>
      <c r="D97" s="258">
        <v>236.669273</v>
      </c>
      <c r="E97" s="258">
        <v>222.38724199999999</v>
      </c>
      <c r="F97" s="258">
        <v>274.24943100000002</v>
      </c>
      <c r="G97" s="258">
        <v>304.89276100000001</v>
      </c>
      <c r="H97" s="258">
        <v>287.03164900000002</v>
      </c>
      <c r="I97" s="258">
        <v>225.10210900000001</v>
      </c>
      <c r="J97" s="258">
        <v>252.98164700000001</v>
      </c>
      <c r="K97" s="258">
        <v>254.23644300000001</v>
      </c>
      <c r="L97" s="258">
        <v>263.77518800000001</v>
      </c>
      <c r="M97" s="258">
        <v>329.423294</v>
      </c>
    </row>
    <row r="98" spans="1:13" x14ac:dyDescent="0.25">
      <c r="A98" s="126" t="s">
        <v>265</v>
      </c>
      <c r="B98" s="258">
        <v>1554.833709</v>
      </c>
      <c r="C98" s="258">
        <v>1364.7399780000001</v>
      </c>
      <c r="D98" s="258">
        <v>1245.8556140000001</v>
      </c>
      <c r="E98" s="258">
        <v>1230.9610600000001</v>
      </c>
      <c r="F98" s="258">
        <v>1528.91192</v>
      </c>
      <c r="G98" s="258">
        <v>1745.330385</v>
      </c>
      <c r="H98" s="258">
        <v>1972.686766</v>
      </c>
      <c r="I98" s="258">
        <v>1586.4039</v>
      </c>
      <c r="J98" s="258">
        <v>1773.4811199999999</v>
      </c>
      <c r="K98" s="258">
        <v>2138.971583</v>
      </c>
      <c r="L98" s="258">
        <v>2374.6482919999999</v>
      </c>
      <c r="M98" s="258">
        <v>2716.3700119999999</v>
      </c>
    </row>
    <row r="99" spans="1:13" x14ac:dyDescent="0.25">
      <c r="A99" s="126" t="s">
        <v>266</v>
      </c>
      <c r="B99" s="258">
        <v>40.786987000000003</v>
      </c>
      <c r="C99" s="258">
        <v>22.298407999999998</v>
      </c>
      <c r="D99" s="258">
        <v>5.8902380000000001</v>
      </c>
      <c r="E99" s="258">
        <v>4.6334220000000004</v>
      </c>
      <c r="F99" s="258">
        <v>4.95397</v>
      </c>
      <c r="G99" s="258">
        <v>9.3326589999999996</v>
      </c>
      <c r="H99" s="258">
        <v>49.474967999999997</v>
      </c>
      <c r="I99" s="258">
        <v>73.098239000000007</v>
      </c>
      <c r="J99" s="258">
        <v>31.293354000000001</v>
      </c>
      <c r="K99" s="258">
        <v>17.153383000000002</v>
      </c>
      <c r="L99" s="258">
        <v>22.902329000000002</v>
      </c>
      <c r="M99" s="258">
        <v>24.815407</v>
      </c>
    </row>
    <row r="100" spans="1:13" x14ac:dyDescent="0.25">
      <c r="A100" s="126" t="s">
        <v>267</v>
      </c>
      <c r="B100" s="258">
        <v>58.258127000000002</v>
      </c>
      <c r="C100" s="258">
        <v>48.230601999999998</v>
      </c>
      <c r="D100" s="258">
        <v>38.059531999999997</v>
      </c>
      <c r="E100" s="258">
        <v>50.730490000000003</v>
      </c>
      <c r="F100" s="258">
        <v>62.406525999999999</v>
      </c>
      <c r="G100" s="258">
        <v>51.279496000000002</v>
      </c>
      <c r="H100" s="258">
        <v>35.099089999999997</v>
      </c>
      <c r="I100" s="258">
        <v>45.249777999999999</v>
      </c>
      <c r="J100" s="258">
        <v>54.264808000000002</v>
      </c>
      <c r="K100" s="258">
        <v>43.847473000000001</v>
      </c>
      <c r="L100" s="258">
        <v>20.938656999999999</v>
      </c>
      <c r="M100" s="258">
        <v>27.302627999999999</v>
      </c>
    </row>
    <row r="101" spans="1:13" x14ac:dyDescent="0.25">
      <c r="A101" s="126" t="s">
        <v>327</v>
      </c>
      <c r="B101" s="258">
        <v>198.26654099999999</v>
      </c>
      <c r="C101" s="258">
        <v>156.47804300000001</v>
      </c>
      <c r="D101" s="258">
        <v>121.00022800000001</v>
      </c>
      <c r="E101" s="258">
        <v>132.96196900000001</v>
      </c>
      <c r="F101" s="258">
        <v>138.17782199999999</v>
      </c>
      <c r="G101" s="258">
        <v>173.702394</v>
      </c>
      <c r="H101" s="258">
        <v>212.91089099999999</v>
      </c>
      <c r="I101" s="258">
        <v>170.56932599999999</v>
      </c>
      <c r="J101" s="258">
        <v>187.70684900000001</v>
      </c>
      <c r="K101" s="258">
        <v>182.99440200000001</v>
      </c>
      <c r="L101" s="258">
        <v>218.94660200000001</v>
      </c>
      <c r="M101" s="258">
        <v>245.23884200000001</v>
      </c>
    </row>
    <row r="102" spans="1:13" x14ac:dyDescent="0.25">
      <c r="A102" s="126" t="s">
        <v>268</v>
      </c>
      <c r="B102" s="258">
        <v>9.7082119999999996</v>
      </c>
      <c r="C102" s="258">
        <v>8.2558980000000002</v>
      </c>
      <c r="D102" s="258">
        <v>8.2566679999999995</v>
      </c>
      <c r="E102" s="258">
        <v>7.7989660000000001</v>
      </c>
      <c r="F102" s="258">
        <v>7.8120159999999998</v>
      </c>
      <c r="G102" s="258">
        <v>6.2472380000000003</v>
      </c>
      <c r="H102" s="258">
        <v>9.8571240000000007</v>
      </c>
      <c r="I102" s="258">
        <v>8.2714660000000002</v>
      </c>
      <c r="J102" s="258">
        <v>12.534737</v>
      </c>
      <c r="K102" s="258">
        <v>13.744891000000001</v>
      </c>
      <c r="L102" s="258">
        <v>18.387402000000002</v>
      </c>
      <c r="M102" s="258">
        <v>28.084993999999998</v>
      </c>
    </row>
    <row r="103" spans="1:13" x14ac:dyDescent="0.25">
      <c r="A103" s="94" t="s">
        <v>269</v>
      </c>
      <c r="B103" s="269">
        <v>3796.7924699999999</v>
      </c>
      <c r="C103" s="269">
        <v>3108.8828370000001</v>
      </c>
      <c r="D103" s="269">
        <v>2427.3306419999999</v>
      </c>
      <c r="E103" s="269">
        <v>2310.648486</v>
      </c>
      <c r="F103" s="269">
        <v>2620.264361</v>
      </c>
      <c r="G103" s="269">
        <v>2876.4584530000002</v>
      </c>
      <c r="H103" s="269">
        <v>3513.352218</v>
      </c>
      <c r="I103" s="269">
        <v>2917.2644100000002</v>
      </c>
      <c r="J103" s="269">
        <v>2960.094779</v>
      </c>
      <c r="K103" s="269">
        <v>3413.1491559999999</v>
      </c>
      <c r="L103" s="269">
        <v>3919.6187620000001</v>
      </c>
      <c r="M103" s="269">
        <v>4183.4784520000003</v>
      </c>
    </row>
    <row r="104" spans="1:13" x14ac:dyDescent="0.25">
      <c r="A104" s="126" t="s">
        <v>270</v>
      </c>
      <c r="B104" s="258">
        <v>173.35147599999999</v>
      </c>
      <c r="C104" s="258">
        <v>107.05192599999999</v>
      </c>
      <c r="D104" s="258">
        <v>119.96217</v>
      </c>
      <c r="E104" s="258">
        <v>110.249409</v>
      </c>
      <c r="F104" s="258">
        <v>111.845192</v>
      </c>
      <c r="G104" s="258">
        <v>114.31525999999999</v>
      </c>
      <c r="H104" s="258">
        <v>126.85608000000001</v>
      </c>
      <c r="I104" s="258">
        <v>125.76204</v>
      </c>
      <c r="J104" s="258">
        <v>132.91174100000001</v>
      </c>
      <c r="K104" s="258">
        <v>154.306119</v>
      </c>
      <c r="L104" s="258">
        <v>168.615826</v>
      </c>
      <c r="M104" s="258">
        <v>196.26846399999999</v>
      </c>
    </row>
    <row r="105" spans="1:13" x14ac:dyDescent="0.25">
      <c r="A105" s="126" t="s">
        <v>271</v>
      </c>
      <c r="B105" s="258">
        <v>1635.4773640000001</v>
      </c>
      <c r="C105" s="258">
        <v>1425.7610500000001</v>
      </c>
      <c r="D105" s="258">
        <v>1013.495909</v>
      </c>
      <c r="E105" s="258">
        <v>952.18752800000004</v>
      </c>
      <c r="F105" s="258">
        <v>1022.399405</v>
      </c>
      <c r="G105" s="258">
        <v>1112.1576789999999</v>
      </c>
      <c r="H105" s="258">
        <v>1382.1505</v>
      </c>
      <c r="I105" s="258">
        <v>1079.4559710000001</v>
      </c>
      <c r="J105" s="258">
        <v>1128.440055</v>
      </c>
      <c r="K105" s="258">
        <v>1198.7955930000001</v>
      </c>
      <c r="L105" s="258">
        <v>1241.933628</v>
      </c>
      <c r="M105" s="258">
        <v>1360.124024</v>
      </c>
    </row>
    <row r="106" spans="1:13" x14ac:dyDescent="0.25">
      <c r="A106" s="273" t="s">
        <v>328</v>
      </c>
      <c r="B106" s="274">
        <v>922.77132700000004</v>
      </c>
      <c r="C106" s="274">
        <v>806.06363699999997</v>
      </c>
      <c r="D106" s="274">
        <v>481.68477799999999</v>
      </c>
      <c r="E106" s="274">
        <v>500.442071</v>
      </c>
      <c r="F106" s="274">
        <v>514.16731000000004</v>
      </c>
      <c r="G106" s="274">
        <v>520.32656299999996</v>
      </c>
      <c r="H106" s="274">
        <v>690.77046299999995</v>
      </c>
      <c r="I106" s="274">
        <v>534.90456600000005</v>
      </c>
      <c r="J106" s="274">
        <v>554.82540900000004</v>
      </c>
      <c r="K106" s="274">
        <v>579.19363299999998</v>
      </c>
      <c r="L106" s="274">
        <v>550.90477199999998</v>
      </c>
      <c r="M106" s="274">
        <v>553.76869799999997</v>
      </c>
    </row>
    <row r="107" spans="1:13" x14ac:dyDescent="0.25">
      <c r="A107" s="278" t="s">
        <v>329</v>
      </c>
      <c r="B107" s="274">
        <v>712.70603700000004</v>
      </c>
      <c r="C107" s="274">
        <v>619.69741299999998</v>
      </c>
      <c r="D107" s="274">
        <v>531.81113100000005</v>
      </c>
      <c r="E107" s="274">
        <v>451.74545599999999</v>
      </c>
      <c r="F107" s="274">
        <v>508.23209400000002</v>
      </c>
      <c r="G107" s="274">
        <v>591.83111499999995</v>
      </c>
      <c r="H107" s="274">
        <v>691.38003700000002</v>
      </c>
      <c r="I107" s="274">
        <v>544.55140400000005</v>
      </c>
      <c r="J107" s="274">
        <v>573.614645</v>
      </c>
      <c r="K107" s="274">
        <v>619.60195899999997</v>
      </c>
      <c r="L107" s="274">
        <v>691.02885600000002</v>
      </c>
      <c r="M107" s="274">
        <v>806.35532599999999</v>
      </c>
    </row>
    <row r="108" spans="1:13" x14ac:dyDescent="0.25">
      <c r="A108" s="126" t="s">
        <v>272</v>
      </c>
      <c r="B108" s="258">
        <v>1687.3394490000001</v>
      </c>
      <c r="C108" s="258">
        <v>1302.939946</v>
      </c>
      <c r="D108" s="258">
        <v>1114.455064</v>
      </c>
      <c r="E108" s="258">
        <v>1076.2687940000001</v>
      </c>
      <c r="F108" s="258">
        <v>1288.490695</v>
      </c>
      <c r="G108" s="258">
        <v>1433.71209</v>
      </c>
      <c r="H108" s="258">
        <v>1774.092721</v>
      </c>
      <c r="I108" s="258">
        <v>1505.3714170000001</v>
      </c>
      <c r="J108" s="258">
        <v>1494.9112909999999</v>
      </c>
      <c r="K108" s="258">
        <v>1857.314003</v>
      </c>
      <c r="L108" s="258">
        <v>2270.3367990000002</v>
      </c>
      <c r="M108" s="258">
        <v>2345.6445319999998</v>
      </c>
    </row>
    <row r="109" spans="1:13" x14ac:dyDescent="0.25">
      <c r="A109" s="126" t="s">
        <v>273</v>
      </c>
      <c r="B109" s="258">
        <v>300.62418000000002</v>
      </c>
      <c r="C109" s="258">
        <v>273.12991399999999</v>
      </c>
      <c r="D109" s="258">
        <v>179.41749799999999</v>
      </c>
      <c r="E109" s="258">
        <v>171.94275400000001</v>
      </c>
      <c r="F109" s="258">
        <v>197.529068</v>
      </c>
      <c r="G109" s="258">
        <v>216.27342200000001</v>
      </c>
      <c r="H109" s="258">
        <v>230.252915</v>
      </c>
      <c r="I109" s="258">
        <v>206.67498000000001</v>
      </c>
      <c r="J109" s="258">
        <v>203.831692</v>
      </c>
      <c r="K109" s="258">
        <v>202.733439</v>
      </c>
      <c r="L109" s="258">
        <v>238.732507</v>
      </c>
      <c r="M109" s="258">
        <v>281.44143000000003</v>
      </c>
    </row>
    <row r="110" spans="1:13" x14ac:dyDescent="0.25">
      <c r="A110" s="94" t="s">
        <v>274</v>
      </c>
      <c r="B110" s="269">
        <v>612.26971500000002</v>
      </c>
      <c r="C110" s="269">
        <v>526.02967699999999</v>
      </c>
      <c r="D110" s="269">
        <v>424.14453099999997</v>
      </c>
      <c r="E110" s="269">
        <v>402.53420699999998</v>
      </c>
      <c r="F110" s="269">
        <v>397.95103799999998</v>
      </c>
      <c r="G110" s="269">
        <v>477.72523799999999</v>
      </c>
      <c r="H110" s="269">
        <v>562.24031400000001</v>
      </c>
      <c r="I110" s="269">
        <v>463.83179100000001</v>
      </c>
      <c r="J110" s="269">
        <v>483.28727900000001</v>
      </c>
      <c r="K110" s="269">
        <v>512.13598100000002</v>
      </c>
      <c r="L110" s="269">
        <v>598.88990899999999</v>
      </c>
      <c r="M110" s="269">
        <v>672.46906000000001</v>
      </c>
    </row>
    <row r="111" spans="1:13" x14ac:dyDescent="0.25">
      <c r="A111" s="126" t="s">
        <v>330</v>
      </c>
      <c r="B111" s="258">
        <v>7.3669779999999996</v>
      </c>
      <c r="C111" s="258">
        <v>6.8260259999999997</v>
      </c>
      <c r="D111" s="258">
        <v>5.4650699999999999</v>
      </c>
      <c r="E111" s="258">
        <v>5.4459920000000004</v>
      </c>
      <c r="F111" s="258">
        <v>6.7848420000000003</v>
      </c>
      <c r="G111" s="258">
        <v>4.7605040000000001</v>
      </c>
      <c r="H111" s="258">
        <v>6.2920530000000001</v>
      </c>
      <c r="I111" s="258">
        <v>5.5142860000000002</v>
      </c>
      <c r="J111" s="258">
        <v>5.3008009999999999</v>
      </c>
      <c r="K111" s="258">
        <v>5.5227380000000004</v>
      </c>
      <c r="L111" s="258">
        <v>10.101857000000001</v>
      </c>
      <c r="M111" s="258">
        <v>13.319483999999999</v>
      </c>
    </row>
    <row r="112" spans="1:13" x14ac:dyDescent="0.25">
      <c r="A112" s="126" t="s">
        <v>331</v>
      </c>
      <c r="B112" s="258">
        <v>36.636834</v>
      </c>
      <c r="C112" s="258">
        <v>47.66798</v>
      </c>
      <c r="D112" s="258">
        <v>40.008761</v>
      </c>
      <c r="E112" s="258">
        <v>52.628486000000002</v>
      </c>
      <c r="F112" s="258">
        <v>45.988346999999997</v>
      </c>
      <c r="G112" s="258">
        <v>60.621927999999997</v>
      </c>
      <c r="H112" s="258">
        <v>64.576943999999997</v>
      </c>
      <c r="I112" s="258">
        <v>62.927469000000002</v>
      </c>
      <c r="J112" s="258">
        <v>72.534076999999996</v>
      </c>
      <c r="K112" s="258">
        <v>74.872371999999999</v>
      </c>
      <c r="L112" s="258">
        <v>90.378103999999993</v>
      </c>
      <c r="M112" s="258">
        <v>96.762400999999997</v>
      </c>
    </row>
    <row r="113" spans="1:13" x14ac:dyDescent="0.25">
      <c r="A113" s="126" t="s">
        <v>276</v>
      </c>
      <c r="B113" s="258">
        <v>568.26590199999998</v>
      </c>
      <c r="C113" s="258">
        <v>471.53566999999998</v>
      </c>
      <c r="D113" s="258">
        <v>378.67069900000001</v>
      </c>
      <c r="E113" s="258">
        <v>344.45972899999998</v>
      </c>
      <c r="F113" s="258">
        <v>345.17784799999998</v>
      </c>
      <c r="G113" s="258">
        <v>412.342805</v>
      </c>
      <c r="H113" s="258">
        <v>491.37131699999998</v>
      </c>
      <c r="I113" s="258">
        <v>395.39003500000001</v>
      </c>
      <c r="J113" s="258">
        <v>405.45240100000001</v>
      </c>
      <c r="K113" s="258">
        <v>431.74086999999997</v>
      </c>
      <c r="L113" s="258">
        <v>498.40994699999999</v>
      </c>
      <c r="M113" s="258">
        <v>562.38717299999996</v>
      </c>
    </row>
    <row r="114" spans="1:13" x14ac:dyDescent="0.25">
      <c r="A114" s="273" t="s">
        <v>277</v>
      </c>
      <c r="B114" s="274">
        <v>53.982492000000001</v>
      </c>
      <c r="C114" s="274">
        <v>52.044626999999998</v>
      </c>
      <c r="D114" s="274">
        <v>46.507461999999997</v>
      </c>
      <c r="E114" s="274">
        <v>44.645952000000001</v>
      </c>
      <c r="F114" s="274">
        <v>34.942065999999997</v>
      </c>
      <c r="G114" s="274">
        <v>36.982230000000001</v>
      </c>
      <c r="H114" s="274">
        <v>46.671300000000002</v>
      </c>
      <c r="I114" s="274">
        <v>40.971902</v>
      </c>
      <c r="J114" s="274">
        <v>49.810656999999999</v>
      </c>
      <c r="K114" s="274">
        <v>47.430065999999997</v>
      </c>
      <c r="L114" s="274">
        <v>69.807209</v>
      </c>
      <c r="M114" s="274">
        <v>72.517543000000003</v>
      </c>
    </row>
    <row r="115" spans="1:13" x14ac:dyDescent="0.25">
      <c r="A115" s="278" t="s">
        <v>278</v>
      </c>
      <c r="B115" s="274">
        <v>412.84097100000002</v>
      </c>
      <c r="C115" s="274">
        <v>337.69267000000002</v>
      </c>
      <c r="D115" s="274">
        <v>262.452021</v>
      </c>
      <c r="E115" s="274">
        <v>230.92181199999999</v>
      </c>
      <c r="F115" s="274">
        <v>232.91282899999999</v>
      </c>
      <c r="G115" s="274">
        <v>283.74102900000003</v>
      </c>
      <c r="H115" s="274">
        <v>325.15126500000002</v>
      </c>
      <c r="I115" s="274">
        <v>262.23925100000002</v>
      </c>
      <c r="J115" s="274">
        <v>258.28625499999998</v>
      </c>
      <c r="K115" s="274">
        <v>276.12605400000001</v>
      </c>
      <c r="L115" s="274">
        <v>309.02770700000002</v>
      </c>
      <c r="M115" s="274">
        <v>342.61464899999999</v>
      </c>
    </row>
    <row r="116" spans="1:13" x14ac:dyDescent="0.25">
      <c r="A116" s="278" t="s">
        <v>279</v>
      </c>
      <c r="B116" s="274">
        <v>44.040095999999998</v>
      </c>
      <c r="C116" s="274">
        <v>26.681393</v>
      </c>
      <c r="D116" s="274">
        <v>23.780885000000001</v>
      </c>
      <c r="E116" s="274">
        <v>29.541786999999999</v>
      </c>
      <c r="F116" s="274">
        <v>36.446835</v>
      </c>
      <c r="G116" s="274">
        <v>46.582087000000001</v>
      </c>
      <c r="H116" s="274">
        <v>54.186455000000002</v>
      </c>
      <c r="I116" s="274">
        <v>30.217313999999998</v>
      </c>
      <c r="J116" s="274">
        <v>32.946724000000003</v>
      </c>
      <c r="K116" s="274">
        <v>37.894485000000003</v>
      </c>
      <c r="L116" s="274">
        <v>43.975895999999999</v>
      </c>
      <c r="M116" s="274">
        <v>57.173250000000003</v>
      </c>
    </row>
    <row r="117" spans="1:13" x14ac:dyDescent="0.25">
      <c r="A117" s="278" t="s">
        <v>280</v>
      </c>
      <c r="B117" s="274">
        <v>12.206144999999999</v>
      </c>
      <c r="C117" s="274">
        <v>10.882889</v>
      </c>
      <c r="D117" s="274">
        <v>12.737503</v>
      </c>
      <c r="E117" s="274">
        <v>13.820990999999999</v>
      </c>
      <c r="F117" s="274">
        <v>13.778485999999999</v>
      </c>
      <c r="G117" s="274">
        <v>20.591899000000002</v>
      </c>
      <c r="H117" s="274">
        <v>29.957394000000001</v>
      </c>
      <c r="I117" s="274">
        <v>24.576843</v>
      </c>
      <c r="J117" s="274">
        <v>27.256288999999999</v>
      </c>
      <c r="K117" s="274">
        <v>29.874706</v>
      </c>
      <c r="L117" s="274">
        <v>33.045755999999997</v>
      </c>
      <c r="M117" s="274">
        <v>45.758938000000001</v>
      </c>
    </row>
    <row r="118" spans="1:13" x14ac:dyDescent="0.25">
      <c r="A118" s="278" t="s">
        <v>281</v>
      </c>
      <c r="B118" s="274">
        <v>45.196196999999998</v>
      </c>
      <c r="C118" s="274">
        <v>44.234088999999997</v>
      </c>
      <c r="D118" s="274">
        <v>33.192827000000001</v>
      </c>
      <c r="E118" s="274">
        <v>25.529185999999999</v>
      </c>
      <c r="F118" s="274">
        <v>27.097631</v>
      </c>
      <c r="G118" s="274">
        <v>24.445557999999998</v>
      </c>
      <c r="H118" s="274">
        <v>35.404901000000002</v>
      </c>
      <c r="I118" s="274">
        <v>37.384721999999996</v>
      </c>
      <c r="J118" s="274">
        <v>37.152473999999998</v>
      </c>
      <c r="K118" s="274">
        <v>40.415556000000002</v>
      </c>
      <c r="L118" s="274">
        <v>42.553378000000002</v>
      </c>
      <c r="M118" s="274">
        <v>44.322792</v>
      </c>
    </row>
    <row r="119" spans="1:13" x14ac:dyDescent="0.25">
      <c r="A119" s="94" t="s">
        <v>292</v>
      </c>
      <c r="B119" s="269">
        <v>1509.7450839999999</v>
      </c>
      <c r="C119" s="269">
        <v>1296.6191140000001</v>
      </c>
      <c r="D119" s="269">
        <v>1093.8174449999999</v>
      </c>
      <c r="E119" s="269">
        <v>1110.251683</v>
      </c>
      <c r="F119" s="269">
        <v>1144.5544990000001</v>
      </c>
      <c r="G119" s="269">
        <v>1605.0139320000001</v>
      </c>
      <c r="H119" s="269">
        <v>1888.672157</v>
      </c>
      <c r="I119" s="269">
        <v>1689.464649</v>
      </c>
      <c r="J119" s="269">
        <v>1832.423646</v>
      </c>
      <c r="K119" s="269">
        <v>2418.8240999999998</v>
      </c>
      <c r="L119" s="269">
        <v>3271.0211760000002</v>
      </c>
      <c r="M119" s="269">
        <v>4636.8062179999997</v>
      </c>
    </row>
    <row r="120" spans="1:13" x14ac:dyDescent="0.25">
      <c r="A120" s="126" t="s">
        <v>293</v>
      </c>
      <c r="B120" s="258">
        <v>0</v>
      </c>
      <c r="C120" s="258">
        <v>0</v>
      </c>
      <c r="D120" s="258">
        <v>0</v>
      </c>
      <c r="E120" s="258">
        <v>0</v>
      </c>
      <c r="F120" s="258">
        <v>0</v>
      </c>
      <c r="G120" s="258">
        <v>0.28688399999999997</v>
      </c>
      <c r="H120" s="258">
        <v>0.30454300000000001</v>
      </c>
      <c r="I120" s="258">
        <v>0.32517200000000002</v>
      </c>
      <c r="J120" s="258">
        <v>4.0334700000000003</v>
      </c>
      <c r="K120" s="258">
        <v>12.671385000000001</v>
      </c>
      <c r="L120" s="258">
        <v>30.448658999999999</v>
      </c>
      <c r="M120" s="258">
        <v>78.165659000000005</v>
      </c>
    </row>
    <row r="121" spans="1:13" x14ac:dyDescent="0.25">
      <c r="A121" s="126" t="s">
        <v>294</v>
      </c>
      <c r="B121" s="258">
        <v>938.31458199999997</v>
      </c>
      <c r="C121" s="258">
        <v>828.64953200000002</v>
      </c>
      <c r="D121" s="258">
        <v>703.49075800000003</v>
      </c>
      <c r="E121" s="258">
        <v>691.06568300000004</v>
      </c>
      <c r="F121" s="258">
        <v>774.99341000000004</v>
      </c>
      <c r="G121" s="258">
        <v>1189.066026</v>
      </c>
      <c r="H121" s="258">
        <v>1359.5942110000001</v>
      </c>
      <c r="I121" s="258">
        <v>1230.5529879999999</v>
      </c>
      <c r="J121" s="258">
        <v>1352.963364</v>
      </c>
      <c r="K121" s="258">
        <v>1805.50927</v>
      </c>
      <c r="L121" s="258">
        <v>2729.532874</v>
      </c>
      <c r="M121" s="258">
        <v>4066.2804219999998</v>
      </c>
    </row>
    <row r="122" spans="1:13" x14ac:dyDescent="0.25">
      <c r="A122" s="273" t="s">
        <v>332</v>
      </c>
      <c r="B122" s="274">
        <v>481.88672400000002</v>
      </c>
      <c r="C122" s="274">
        <v>397.50508600000001</v>
      </c>
      <c r="D122" s="274">
        <v>309.07425799999999</v>
      </c>
      <c r="E122" s="274">
        <v>295.52486199999998</v>
      </c>
      <c r="F122" s="274">
        <v>324.13802900000002</v>
      </c>
      <c r="G122" s="274">
        <v>345.55756000000002</v>
      </c>
      <c r="H122" s="274">
        <v>460.069614</v>
      </c>
      <c r="I122" s="274">
        <v>384.05271299999998</v>
      </c>
      <c r="J122" s="274">
        <v>409.858249</v>
      </c>
      <c r="K122" s="274">
        <v>480.72186199999999</v>
      </c>
      <c r="L122" s="274">
        <v>571.47008900000003</v>
      </c>
      <c r="M122" s="274">
        <v>680.32901200000003</v>
      </c>
    </row>
    <row r="123" spans="1:13" x14ac:dyDescent="0.25">
      <c r="A123" s="278" t="s">
        <v>333</v>
      </c>
      <c r="B123" s="274">
        <v>306.26682499999998</v>
      </c>
      <c r="C123" s="274">
        <v>289.88635599999998</v>
      </c>
      <c r="D123" s="274">
        <v>256.20305400000001</v>
      </c>
      <c r="E123" s="274">
        <v>267.43989199999999</v>
      </c>
      <c r="F123" s="274">
        <v>300.50052599999998</v>
      </c>
      <c r="G123" s="274">
        <v>348.93067100000002</v>
      </c>
      <c r="H123" s="274">
        <v>368.28907099999998</v>
      </c>
      <c r="I123" s="274">
        <v>341.73146100000002</v>
      </c>
      <c r="J123" s="274">
        <v>340.56305400000002</v>
      </c>
      <c r="K123" s="274">
        <v>366.52090700000002</v>
      </c>
      <c r="L123" s="274">
        <v>474.40502099999998</v>
      </c>
      <c r="M123" s="274">
        <v>533.67232100000001</v>
      </c>
    </row>
    <row r="124" spans="1:13" x14ac:dyDescent="0.25">
      <c r="A124" s="278" t="s">
        <v>334</v>
      </c>
      <c r="B124" s="274">
        <v>150.161033</v>
      </c>
      <c r="C124" s="274">
        <v>141.25808900000001</v>
      </c>
      <c r="D124" s="274">
        <v>138.21344500000001</v>
      </c>
      <c r="E124" s="274">
        <v>128.10092700000001</v>
      </c>
      <c r="F124" s="274">
        <v>150.35485499999999</v>
      </c>
      <c r="G124" s="274">
        <v>494.57779399999998</v>
      </c>
      <c r="H124" s="274">
        <v>531.23552500000005</v>
      </c>
      <c r="I124" s="274">
        <v>504.76881300000002</v>
      </c>
      <c r="J124" s="274">
        <v>602.54205999999999</v>
      </c>
      <c r="K124" s="274">
        <v>958.26649899999995</v>
      </c>
      <c r="L124" s="274">
        <v>1683.6577629999999</v>
      </c>
      <c r="M124" s="274">
        <v>2852.2790890000001</v>
      </c>
    </row>
    <row r="125" spans="1:13" x14ac:dyDescent="0.25">
      <c r="A125" s="126" t="s">
        <v>295</v>
      </c>
      <c r="B125" s="258">
        <v>571.43050200000005</v>
      </c>
      <c r="C125" s="258">
        <v>467.96958100000001</v>
      </c>
      <c r="D125" s="258">
        <v>390.326686</v>
      </c>
      <c r="E125" s="258">
        <v>419.18599999999998</v>
      </c>
      <c r="F125" s="258">
        <v>369.56108799999998</v>
      </c>
      <c r="G125" s="258">
        <v>415.66102000000001</v>
      </c>
      <c r="H125" s="258">
        <v>528.77340300000003</v>
      </c>
      <c r="I125" s="258">
        <v>458.58648799999997</v>
      </c>
      <c r="J125" s="258">
        <v>475.42681099999999</v>
      </c>
      <c r="K125" s="258">
        <v>600.64344400000004</v>
      </c>
      <c r="L125" s="258">
        <v>511.03964100000002</v>
      </c>
      <c r="M125" s="258">
        <v>492.36013600000001</v>
      </c>
    </row>
    <row r="126" spans="1:13" x14ac:dyDescent="0.25">
      <c r="A126" s="94" t="s">
        <v>296</v>
      </c>
      <c r="B126" s="269">
        <v>659.95928300000003</v>
      </c>
      <c r="C126" s="269">
        <v>495.94208600000002</v>
      </c>
      <c r="D126" s="269">
        <v>412.86070100000001</v>
      </c>
      <c r="E126" s="269">
        <v>470.51024699999999</v>
      </c>
      <c r="F126" s="269">
        <v>436.65901100000002</v>
      </c>
      <c r="G126" s="269">
        <v>541.98070499999994</v>
      </c>
      <c r="H126" s="269">
        <v>535.53990799999997</v>
      </c>
      <c r="I126" s="269">
        <v>458.44804799999997</v>
      </c>
      <c r="J126" s="269">
        <v>486.23851300000001</v>
      </c>
      <c r="K126" s="269">
        <v>449.73411800000002</v>
      </c>
      <c r="L126" s="269">
        <v>457.67232799999999</v>
      </c>
      <c r="M126" s="269">
        <v>439.03801900000002</v>
      </c>
    </row>
    <row r="127" spans="1:13" x14ac:dyDescent="0.25">
      <c r="A127" s="126" t="s">
        <v>297</v>
      </c>
      <c r="B127" s="258">
        <v>300.31599799999998</v>
      </c>
      <c r="C127" s="258">
        <v>202.25724299999999</v>
      </c>
      <c r="D127" s="258">
        <v>150.820198</v>
      </c>
      <c r="E127" s="258">
        <v>167.96165199999999</v>
      </c>
      <c r="F127" s="258">
        <v>176.536216</v>
      </c>
      <c r="G127" s="258">
        <v>225.39732799999999</v>
      </c>
      <c r="H127" s="258">
        <v>250.98853800000001</v>
      </c>
      <c r="I127" s="258">
        <v>200.469481</v>
      </c>
      <c r="J127" s="258">
        <v>205.95772600000001</v>
      </c>
      <c r="K127" s="258">
        <v>196.013418</v>
      </c>
      <c r="L127" s="258">
        <v>170.68519900000001</v>
      </c>
      <c r="M127" s="258">
        <v>114.93531400000001</v>
      </c>
    </row>
    <row r="128" spans="1:13" x14ac:dyDescent="0.25">
      <c r="A128" s="126" t="s">
        <v>335</v>
      </c>
      <c r="B128" s="258">
        <v>33.844783</v>
      </c>
      <c r="C128" s="258">
        <v>28.328218</v>
      </c>
      <c r="D128" s="258">
        <v>26.916091999999999</v>
      </c>
      <c r="E128" s="258">
        <v>30.925771000000001</v>
      </c>
      <c r="F128" s="258">
        <v>17.716273999999999</v>
      </c>
      <c r="G128" s="258">
        <v>41.566464000000003</v>
      </c>
      <c r="H128" s="258">
        <v>25.800982999999999</v>
      </c>
      <c r="I128" s="258">
        <v>32.592672</v>
      </c>
      <c r="J128" s="258">
        <v>34.576569999999997</v>
      </c>
      <c r="K128" s="258">
        <v>19.280014000000001</v>
      </c>
      <c r="L128" s="258">
        <v>29.457750999999998</v>
      </c>
      <c r="M128" s="258">
        <v>36.259162000000003</v>
      </c>
    </row>
    <row r="129" spans="1:13" x14ac:dyDescent="0.25">
      <c r="A129" s="126" t="s">
        <v>336</v>
      </c>
      <c r="B129" s="258">
        <v>50.978982999999999</v>
      </c>
      <c r="C129" s="258">
        <v>43.036867999999998</v>
      </c>
      <c r="D129" s="258">
        <v>37.722413000000003</v>
      </c>
      <c r="E129" s="258">
        <v>47.481496999999997</v>
      </c>
      <c r="F129" s="258">
        <v>55.691271999999998</v>
      </c>
      <c r="G129" s="258">
        <v>41.944325999999997</v>
      </c>
      <c r="H129" s="258">
        <v>42.737661000000003</v>
      </c>
      <c r="I129" s="258">
        <v>38.310530999999997</v>
      </c>
      <c r="J129" s="258">
        <v>52.494937999999998</v>
      </c>
      <c r="K129" s="258">
        <v>44.979055000000002</v>
      </c>
      <c r="L129" s="258">
        <v>63.625728000000002</v>
      </c>
      <c r="M129" s="258">
        <v>79.485349999999997</v>
      </c>
    </row>
    <row r="130" spans="1:13" x14ac:dyDescent="0.25">
      <c r="A130" s="126" t="s">
        <v>299</v>
      </c>
      <c r="B130" s="258">
        <v>131.982923</v>
      </c>
      <c r="C130" s="258">
        <v>101.762007</v>
      </c>
      <c r="D130" s="258">
        <v>86.297319000000002</v>
      </c>
      <c r="E130" s="258">
        <v>122.505222</v>
      </c>
      <c r="F130" s="258">
        <v>93.589725999999999</v>
      </c>
      <c r="G130" s="258">
        <v>114.641867</v>
      </c>
      <c r="H130" s="258">
        <v>97.920483000000004</v>
      </c>
      <c r="I130" s="258">
        <v>66.043989999999994</v>
      </c>
      <c r="J130" s="258">
        <v>63.685673000000001</v>
      </c>
      <c r="K130" s="258">
        <v>58.701084999999999</v>
      </c>
      <c r="L130" s="258">
        <v>74.511601999999996</v>
      </c>
      <c r="M130" s="258">
        <v>92.848151000000001</v>
      </c>
    </row>
    <row r="131" spans="1:13" x14ac:dyDescent="0.25">
      <c r="A131" s="126" t="s">
        <v>300</v>
      </c>
      <c r="B131" s="258">
        <v>142.83659399999999</v>
      </c>
      <c r="C131" s="258">
        <v>120.557749</v>
      </c>
      <c r="D131" s="258">
        <v>111.10467800000001</v>
      </c>
      <c r="E131" s="258">
        <v>101.63610300000001</v>
      </c>
      <c r="F131" s="258">
        <v>93.125521000000006</v>
      </c>
      <c r="G131" s="258">
        <v>118.430717</v>
      </c>
      <c r="H131" s="258">
        <v>118.092241</v>
      </c>
      <c r="I131" s="258">
        <v>121.031372</v>
      </c>
      <c r="J131" s="258">
        <v>129.523605</v>
      </c>
      <c r="K131" s="258">
        <v>130.76054500000001</v>
      </c>
      <c r="L131" s="258">
        <v>119.39204599999999</v>
      </c>
      <c r="M131" s="258">
        <v>115.51004</v>
      </c>
    </row>
    <row r="132" spans="1:13" x14ac:dyDescent="0.25">
      <c r="A132" s="94" t="s">
        <v>301</v>
      </c>
      <c r="B132" s="269">
        <v>5464.7491490000002</v>
      </c>
      <c r="C132" s="269">
        <v>4450.5134939999998</v>
      </c>
      <c r="D132" s="269">
        <v>4083.0452770000002</v>
      </c>
      <c r="E132" s="269">
        <v>4164.6362669999999</v>
      </c>
      <c r="F132" s="269">
        <v>4403.0891860000002</v>
      </c>
      <c r="G132" s="269">
        <v>3896.7856750000001</v>
      </c>
      <c r="H132" s="269">
        <v>4662.6213530000005</v>
      </c>
      <c r="I132" s="269">
        <v>3786.798264</v>
      </c>
      <c r="J132" s="269">
        <v>3716.9277860000002</v>
      </c>
      <c r="K132" s="269">
        <v>3911.6272479999998</v>
      </c>
      <c r="L132" s="269">
        <v>3678.1543320000001</v>
      </c>
      <c r="M132" s="269">
        <v>2987.4887789999998</v>
      </c>
    </row>
    <row r="133" spans="1:13" x14ac:dyDescent="0.25">
      <c r="A133" s="126" t="s">
        <v>550</v>
      </c>
      <c r="B133" s="258">
        <v>354.95783699999998</v>
      </c>
      <c r="C133" s="258">
        <v>308.95961899999998</v>
      </c>
      <c r="D133" s="258">
        <v>296.62814700000001</v>
      </c>
      <c r="E133" s="258">
        <v>289.38006200000001</v>
      </c>
      <c r="F133" s="258">
        <v>303.48364099999998</v>
      </c>
      <c r="G133" s="258">
        <v>323.37105200000002</v>
      </c>
      <c r="H133" s="258">
        <v>398.812929</v>
      </c>
      <c r="I133" s="258">
        <v>326.54383300000001</v>
      </c>
      <c r="J133" s="258">
        <v>339.36746199999999</v>
      </c>
      <c r="K133" s="258">
        <v>340.36343900000003</v>
      </c>
      <c r="L133" s="258">
        <v>200.07738699999999</v>
      </c>
      <c r="M133" s="258">
        <v>11.118615</v>
      </c>
    </row>
    <row r="134" spans="1:13" x14ac:dyDescent="0.25">
      <c r="A134" s="126" t="s">
        <v>302</v>
      </c>
      <c r="B134" s="258">
        <v>0.51415</v>
      </c>
      <c r="C134" s="258">
        <v>0.78668199999999999</v>
      </c>
      <c r="D134" s="258">
        <v>0.68215800000000004</v>
      </c>
      <c r="E134" s="258">
        <v>0.15230299999999999</v>
      </c>
      <c r="F134" s="258">
        <v>0.56170699999999996</v>
      </c>
      <c r="G134" s="258">
        <v>0.86753999999999998</v>
      </c>
      <c r="H134" s="258">
        <v>9.6981999999999999E-2</v>
      </c>
      <c r="I134" s="258">
        <v>5.4959000000000001E-2</v>
      </c>
      <c r="J134" s="258">
        <v>0.39188899999999999</v>
      </c>
      <c r="K134" s="258">
        <v>0.50282300000000002</v>
      </c>
      <c r="L134" s="258">
        <v>0.669821</v>
      </c>
      <c r="M134" s="258">
        <v>0.61916000000000004</v>
      </c>
    </row>
    <row r="135" spans="1:13" x14ac:dyDescent="0.25">
      <c r="A135" s="126" t="s">
        <v>303</v>
      </c>
      <c r="B135" s="258">
        <v>26.702517</v>
      </c>
      <c r="C135" s="258">
        <v>21.481031000000002</v>
      </c>
      <c r="D135" s="258">
        <v>10.81616</v>
      </c>
      <c r="E135" s="258">
        <v>8.5281959999999994</v>
      </c>
      <c r="F135" s="258">
        <v>7.5901820000000004</v>
      </c>
      <c r="G135" s="258">
        <v>44.804763000000001</v>
      </c>
      <c r="H135" s="258">
        <v>91.753428</v>
      </c>
      <c r="I135" s="258">
        <v>75.468227999999996</v>
      </c>
      <c r="J135" s="258">
        <v>104.00568</v>
      </c>
      <c r="K135" s="258">
        <v>160.370204</v>
      </c>
      <c r="L135" s="258">
        <v>183.71142800000001</v>
      </c>
      <c r="M135" s="258">
        <v>145.10740200000001</v>
      </c>
    </row>
    <row r="136" spans="1:13" x14ac:dyDescent="0.25">
      <c r="A136" s="126" t="s">
        <v>304</v>
      </c>
      <c r="B136" s="258">
        <v>2845.7249149999998</v>
      </c>
      <c r="C136" s="258">
        <v>2239.5674840000001</v>
      </c>
      <c r="D136" s="258">
        <v>1901.0527649999999</v>
      </c>
      <c r="E136" s="258">
        <v>1953.0514000000001</v>
      </c>
      <c r="F136" s="258">
        <v>2088.6802939999998</v>
      </c>
      <c r="G136" s="258">
        <v>2139.59265</v>
      </c>
      <c r="H136" s="258">
        <v>2636.6648449999998</v>
      </c>
      <c r="I136" s="258">
        <v>2132.7776279999998</v>
      </c>
      <c r="J136" s="258">
        <v>2068.917704</v>
      </c>
      <c r="K136" s="258">
        <v>2275.6669609999999</v>
      </c>
      <c r="L136" s="258">
        <v>2477.2612319999998</v>
      </c>
      <c r="M136" s="258">
        <v>2716.5210390000002</v>
      </c>
    </row>
    <row r="137" spans="1:13" x14ac:dyDescent="0.25">
      <c r="A137" s="126" t="s">
        <v>350</v>
      </c>
      <c r="B137" s="258">
        <v>2236.8497280000001</v>
      </c>
      <c r="C137" s="258">
        <v>1879.718676</v>
      </c>
      <c r="D137" s="258">
        <v>1873.8660460000001</v>
      </c>
      <c r="E137" s="258">
        <v>1913.524304</v>
      </c>
      <c r="F137" s="258">
        <v>2002.7733599999999</v>
      </c>
      <c r="G137" s="258">
        <v>1388.1496669999999</v>
      </c>
      <c r="H137" s="258">
        <v>1535.293167</v>
      </c>
      <c r="I137" s="258">
        <v>1251.953614</v>
      </c>
      <c r="J137" s="258">
        <v>1204.2450490000001</v>
      </c>
      <c r="K137" s="258">
        <v>1134.7238179999999</v>
      </c>
      <c r="L137" s="258">
        <v>816.43446200000005</v>
      </c>
      <c r="M137" s="258">
        <v>114.122561</v>
      </c>
    </row>
    <row r="138" spans="1:13" x14ac:dyDescent="0.25">
      <c r="A138" s="94" t="s">
        <v>308</v>
      </c>
      <c r="B138" s="269">
        <v>265.81101699999999</v>
      </c>
      <c r="C138" s="269">
        <v>238.41667200000001</v>
      </c>
      <c r="D138" s="269">
        <v>234.23383000000001</v>
      </c>
      <c r="E138" s="269">
        <v>196.108046</v>
      </c>
      <c r="F138" s="269">
        <v>216.06324000000001</v>
      </c>
      <c r="G138" s="269">
        <v>265.17093999999997</v>
      </c>
      <c r="H138" s="269">
        <v>341.45848100000001</v>
      </c>
      <c r="I138" s="269">
        <v>313.958192</v>
      </c>
      <c r="J138" s="269">
        <v>290.61612400000001</v>
      </c>
      <c r="K138" s="269">
        <v>283.94032700000002</v>
      </c>
      <c r="L138" s="269">
        <v>315.21981799999998</v>
      </c>
      <c r="M138" s="269">
        <v>326.60667100000001</v>
      </c>
    </row>
    <row r="139" spans="1:13" x14ac:dyDescent="0.25">
      <c r="A139" s="126" t="s">
        <v>309</v>
      </c>
      <c r="B139" s="258">
        <v>117.08286200000001</v>
      </c>
      <c r="C139" s="258">
        <v>86.641576000000001</v>
      </c>
      <c r="D139" s="258">
        <v>97.493223</v>
      </c>
      <c r="E139" s="258">
        <v>81.499487000000002</v>
      </c>
      <c r="F139" s="258">
        <v>93.758195999999998</v>
      </c>
      <c r="G139" s="258">
        <v>107.004919</v>
      </c>
      <c r="H139" s="258">
        <v>143.118605</v>
      </c>
      <c r="I139" s="258">
        <v>103.632728</v>
      </c>
      <c r="J139" s="258">
        <v>114.755832</v>
      </c>
      <c r="K139" s="258">
        <v>103.39640300000001</v>
      </c>
      <c r="L139" s="258">
        <v>114.25824799999999</v>
      </c>
      <c r="M139" s="258">
        <v>126.07908999999999</v>
      </c>
    </row>
    <row r="140" spans="1:13" x14ac:dyDescent="0.25">
      <c r="A140" s="126" t="s">
        <v>337</v>
      </c>
      <c r="B140" s="258">
        <v>58.135939999999998</v>
      </c>
      <c r="C140" s="258">
        <v>53.099004000000001</v>
      </c>
      <c r="D140" s="258">
        <v>33.593465000000002</v>
      </c>
      <c r="E140" s="258">
        <v>26.940878999999999</v>
      </c>
      <c r="F140" s="258">
        <v>37.478698000000001</v>
      </c>
      <c r="G140" s="258">
        <v>68.018109999999993</v>
      </c>
      <c r="H140" s="258">
        <v>81.010638999999998</v>
      </c>
      <c r="I140" s="258">
        <v>77.341935000000007</v>
      </c>
      <c r="J140" s="258">
        <v>54.704574999999998</v>
      </c>
      <c r="K140" s="258">
        <v>58.080733000000002</v>
      </c>
      <c r="L140" s="258">
        <v>40.474980000000002</v>
      </c>
      <c r="M140" s="258">
        <v>28.334667</v>
      </c>
    </row>
    <row r="141" spans="1:13" x14ac:dyDescent="0.25">
      <c r="A141" s="126" t="s">
        <v>310</v>
      </c>
      <c r="B141" s="258">
        <v>4.6287649999999996</v>
      </c>
      <c r="C141" s="258">
        <v>4.8236299999999996</v>
      </c>
      <c r="D141" s="258">
        <v>4.6931839999999996</v>
      </c>
      <c r="E141" s="258">
        <v>3.560689</v>
      </c>
      <c r="F141" s="258">
        <v>3.4172220000000002</v>
      </c>
      <c r="G141" s="258">
        <v>3.8114560000000002</v>
      </c>
      <c r="H141" s="258">
        <v>6.6916260000000003</v>
      </c>
      <c r="I141" s="258">
        <v>6.8683820000000004</v>
      </c>
      <c r="J141" s="258">
        <v>11.320812</v>
      </c>
      <c r="K141" s="258">
        <v>14.578754999999999</v>
      </c>
      <c r="L141" s="258">
        <v>16.734162000000001</v>
      </c>
      <c r="M141" s="258">
        <v>20.82845</v>
      </c>
    </row>
    <row r="142" spans="1:13" x14ac:dyDescent="0.25">
      <c r="A142" s="126" t="s">
        <v>311</v>
      </c>
      <c r="B142" s="258">
        <v>32.890669000000003</v>
      </c>
      <c r="C142" s="258">
        <v>25.476989</v>
      </c>
      <c r="D142" s="258">
        <v>19.94434</v>
      </c>
      <c r="E142" s="258">
        <v>26.351134999999999</v>
      </c>
      <c r="F142" s="258">
        <v>40.709733</v>
      </c>
      <c r="G142" s="258">
        <v>48.273004999999998</v>
      </c>
      <c r="H142" s="258">
        <v>70.760668999999993</v>
      </c>
      <c r="I142" s="258">
        <v>82.328384</v>
      </c>
      <c r="J142" s="258">
        <v>56.326197999999998</v>
      </c>
      <c r="K142" s="258">
        <v>55.391196999999998</v>
      </c>
      <c r="L142" s="258">
        <v>89.923901000000001</v>
      </c>
      <c r="M142" s="258">
        <v>94.669695000000004</v>
      </c>
    </row>
    <row r="143" spans="1:13" x14ac:dyDescent="0.25">
      <c r="A143" s="126" t="s">
        <v>312</v>
      </c>
      <c r="B143" s="258">
        <v>53.072778999999997</v>
      </c>
      <c r="C143" s="258">
        <v>68.375471000000005</v>
      </c>
      <c r="D143" s="258">
        <v>78.509614999999997</v>
      </c>
      <c r="E143" s="258">
        <v>57.755853999999999</v>
      </c>
      <c r="F143" s="258">
        <v>40.699388999999996</v>
      </c>
      <c r="G143" s="258">
        <v>38.063448000000001</v>
      </c>
      <c r="H143" s="258">
        <v>39.876939999999998</v>
      </c>
      <c r="I143" s="258">
        <v>43.786760000000001</v>
      </c>
      <c r="J143" s="258">
        <v>53.508704999999999</v>
      </c>
      <c r="K143" s="258">
        <v>52.493237000000001</v>
      </c>
      <c r="L143" s="258">
        <v>53.828524999999999</v>
      </c>
      <c r="M143" s="258">
        <v>56.694768000000003</v>
      </c>
    </row>
    <row r="144" spans="1:13" x14ac:dyDescent="0.25">
      <c r="A144" s="279" t="s">
        <v>245</v>
      </c>
      <c r="B144" s="280">
        <v>0</v>
      </c>
      <c r="C144" s="280">
        <v>0</v>
      </c>
      <c r="D144" s="280">
        <v>0</v>
      </c>
      <c r="E144" s="280">
        <v>0</v>
      </c>
      <c r="F144" s="280">
        <v>0</v>
      </c>
      <c r="G144" s="280">
        <v>0</v>
      </c>
      <c r="H144" s="280">
        <v>0</v>
      </c>
      <c r="I144" s="280"/>
      <c r="J144" s="280">
        <v>8.6432210000000005</v>
      </c>
      <c r="K144" s="280">
        <v>13.865961</v>
      </c>
      <c r="L144" s="280"/>
      <c r="M144" s="280"/>
    </row>
    <row r="145" spans="1:13" ht="15.75" thickBot="1" x14ac:dyDescent="0.3">
      <c r="A145" s="597" t="s">
        <v>246</v>
      </c>
      <c r="B145" s="598">
        <v>17931.587423000001</v>
      </c>
      <c r="C145" s="598">
        <v>15346.06155</v>
      </c>
      <c r="D145" s="598">
        <v>13283.121233</v>
      </c>
      <c r="E145" s="598">
        <v>13210.355992000001</v>
      </c>
      <c r="F145" s="598">
        <v>14406.05277</v>
      </c>
      <c r="G145" s="598">
        <v>15258.153539000001</v>
      </c>
      <c r="H145" s="598">
        <v>17839.214645</v>
      </c>
      <c r="I145" s="598">
        <v>15120.798819</v>
      </c>
      <c r="J145" s="598">
        <v>15782.225226</v>
      </c>
      <c r="K145" s="598">
        <v>17517.553865999998</v>
      </c>
      <c r="L145" s="598">
        <v>19270.455808999999</v>
      </c>
      <c r="M145" s="598">
        <v>21067.156759000001</v>
      </c>
    </row>
    <row r="146" spans="1:13" ht="15.75" thickBot="1" x14ac:dyDescent="0.3">
      <c r="A146" s="126"/>
      <c r="B146" s="591"/>
      <c r="C146" s="591"/>
      <c r="D146" s="591"/>
      <c r="E146" s="591"/>
      <c r="F146" s="591"/>
      <c r="G146" s="591"/>
      <c r="H146" s="591"/>
      <c r="I146" s="591"/>
      <c r="J146" s="591"/>
      <c r="K146" s="591"/>
      <c r="L146" s="591"/>
      <c r="M146" s="591"/>
    </row>
    <row r="147" spans="1:13" x14ac:dyDescent="0.25">
      <c r="A147" s="592" t="s">
        <v>544</v>
      </c>
      <c r="B147" s="622"/>
      <c r="C147" s="622"/>
      <c r="D147" s="622"/>
      <c r="E147" s="622"/>
      <c r="F147" s="622"/>
      <c r="G147" s="622"/>
      <c r="H147" s="622"/>
      <c r="I147" s="622"/>
      <c r="J147" s="622"/>
      <c r="K147" s="622"/>
      <c r="L147" s="622"/>
      <c r="M147" s="622"/>
    </row>
    <row r="148" spans="1:13" ht="16.5" customHeight="1" x14ac:dyDescent="0.25">
      <c r="A148" s="242" t="s">
        <v>567</v>
      </c>
      <c r="B148" s="602">
        <v>21.794288999999999</v>
      </c>
      <c r="C148" s="602">
        <v>21.893637999999999</v>
      </c>
      <c r="D148" s="602">
        <v>21.915693999999998</v>
      </c>
      <c r="E148" s="602">
        <v>21.606687000000001</v>
      </c>
      <c r="F148" s="602">
        <v>21.453120999999999</v>
      </c>
      <c r="G148" s="602">
        <v>21.416699000000001</v>
      </c>
      <c r="H148" s="602">
        <v>21.319175000000001</v>
      </c>
      <c r="I148" s="602">
        <v>21.283805999999998</v>
      </c>
      <c r="J148" s="602">
        <v>21.270154999999999</v>
      </c>
      <c r="K148" s="602">
        <v>21.255465999999998</v>
      </c>
      <c r="L148" s="602">
        <v>21.230056999999999</v>
      </c>
      <c r="M148" s="602">
        <v>21.213792999999999</v>
      </c>
    </row>
    <row r="149" spans="1:13" x14ac:dyDescent="0.25">
      <c r="A149" s="623" t="s">
        <v>577</v>
      </c>
      <c r="B149" s="624">
        <v>33649</v>
      </c>
      <c r="C149" s="624">
        <v>33635</v>
      </c>
      <c r="D149" s="624">
        <v>33582</v>
      </c>
      <c r="E149" s="624">
        <v>32752</v>
      </c>
      <c r="F149" s="624">
        <v>32254</v>
      </c>
      <c r="G149" s="624">
        <v>32172</v>
      </c>
      <c r="H149" s="624">
        <v>31770</v>
      </c>
      <c r="I149" s="624">
        <v>31758</v>
      </c>
      <c r="J149" s="624">
        <v>31743</v>
      </c>
      <c r="K149" s="624">
        <v>31717</v>
      </c>
      <c r="L149" s="624">
        <v>31690</v>
      </c>
      <c r="M149" s="624">
        <v>31666</v>
      </c>
    </row>
    <row r="150" spans="1:13" ht="15.75" thickBot="1" x14ac:dyDescent="0.3">
      <c r="A150" s="593" t="s">
        <v>548</v>
      </c>
      <c r="B150" s="599">
        <v>7719.937379</v>
      </c>
      <c r="C150" s="599">
        <v>6751.875102</v>
      </c>
      <c r="D150" s="599">
        <v>6035.5928160000003</v>
      </c>
      <c r="E150" s="599">
        <v>6079.874691</v>
      </c>
      <c r="F150" s="599">
        <v>6522.865127</v>
      </c>
      <c r="G150" s="599">
        <v>6905.3792469999999</v>
      </c>
      <c r="H150" s="599">
        <v>7523.0427129999998</v>
      </c>
      <c r="I150" s="599">
        <v>6095.2571969999999</v>
      </c>
      <c r="J150" s="599">
        <v>6717.3613340000002</v>
      </c>
      <c r="K150" s="599">
        <v>7393.0503680000002</v>
      </c>
      <c r="L150" s="599">
        <v>7979.018975</v>
      </c>
      <c r="M150" s="599">
        <v>8778.3397640000003</v>
      </c>
    </row>
    <row r="151" spans="1:13" x14ac:dyDescent="0.25">
      <c r="A151" s="299" t="s">
        <v>248</v>
      </c>
      <c r="B151" s="243"/>
      <c r="I151" s="174"/>
      <c r="J151" s="174"/>
      <c r="K151" s="174"/>
      <c r="L151" s="174"/>
      <c r="M151" s="174"/>
    </row>
    <row r="152" spans="1:13" x14ac:dyDescent="0.25">
      <c r="A152" s="595" t="s">
        <v>546</v>
      </c>
      <c r="B152" s="595"/>
      <c r="I152" s="174"/>
      <c r="J152" s="174"/>
      <c r="K152" s="174"/>
      <c r="L152" s="174"/>
      <c r="M152" s="174"/>
    </row>
    <row r="153" spans="1:13" x14ac:dyDescent="0.25">
      <c r="A153" s="595" t="s">
        <v>547</v>
      </c>
      <c r="I153" s="174"/>
      <c r="J153" s="174"/>
      <c r="K153" s="174"/>
      <c r="L153" s="174"/>
      <c r="M153" s="174"/>
    </row>
    <row r="154" spans="1:13" x14ac:dyDescent="0.25">
      <c r="I154" s="174"/>
      <c r="J154" s="174"/>
      <c r="K154" s="174"/>
      <c r="L154" s="174"/>
      <c r="M154" s="174"/>
    </row>
    <row r="155" spans="1:13" x14ac:dyDescent="0.25">
      <c r="I155" s="174"/>
      <c r="J155" s="174"/>
      <c r="K155" s="174"/>
      <c r="L155" s="174"/>
      <c r="M155" s="174"/>
    </row>
    <row r="156" spans="1:13" x14ac:dyDescent="0.25">
      <c r="I156" s="174"/>
      <c r="J156" s="174"/>
      <c r="K156" s="174"/>
      <c r="L156" s="174"/>
      <c r="M156" s="174"/>
    </row>
    <row r="157" spans="1:13" ht="15.75" thickBot="1" x14ac:dyDescent="0.3">
      <c r="A157" s="239"/>
      <c r="B157" s="240"/>
      <c r="H157" t="s">
        <v>540</v>
      </c>
      <c r="I157" s="174"/>
      <c r="J157" s="174"/>
      <c r="K157" s="174"/>
      <c r="L157" s="174"/>
      <c r="M157" s="174"/>
    </row>
    <row r="158" spans="1:13" x14ac:dyDescent="0.25">
      <c r="A158" s="587" t="s">
        <v>541</v>
      </c>
      <c r="B158" s="246">
        <v>2013</v>
      </c>
      <c r="C158" s="246">
        <v>2014</v>
      </c>
      <c r="D158" s="246">
        <v>2015</v>
      </c>
      <c r="E158" s="246">
        <v>2016</v>
      </c>
      <c r="F158" s="246">
        <v>2017</v>
      </c>
      <c r="G158" s="246">
        <v>2018</v>
      </c>
      <c r="H158" s="246">
        <v>2019</v>
      </c>
      <c r="I158" s="246">
        <v>2020</v>
      </c>
      <c r="J158" s="246">
        <v>2021</v>
      </c>
      <c r="K158" s="246">
        <v>2022</v>
      </c>
      <c r="L158" s="246">
        <v>2023</v>
      </c>
      <c r="M158" s="246">
        <v>2023</v>
      </c>
    </row>
    <row r="159" spans="1:13" x14ac:dyDescent="0.25">
      <c r="A159" s="620" t="s">
        <v>567</v>
      </c>
      <c r="B159" s="588">
        <v>44.501362</v>
      </c>
      <c r="C159" s="588">
        <v>44.736384999999999</v>
      </c>
      <c r="D159" s="588">
        <v>45.039287999999999</v>
      </c>
      <c r="E159" s="588">
        <v>45.657643999999998</v>
      </c>
      <c r="F159" s="588">
        <v>46.121966999999998</v>
      </c>
      <c r="G159" s="588">
        <v>46.455281999999997</v>
      </c>
      <c r="H159" s="588">
        <v>46.695557999999998</v>
      </c>
      <c r="I159" s="588">
        <v>46.740181</v>
      </c>
      <c r="J159" s="588">
        <v>46.964246000000003</v>
      </c>
      <c r="K159" s="588">
        <v>47.234814999999998</v>
      </c>
      <c r="L159" s="588">
        <v>47.414636000000002</v>
      </c>
      <c r="M159" s="588">
        <v>47.663110000000003</v>
      </c>
    </row>
    <row r="160" spans="1:13" x14ac:dyDescent="0.25">
      <c r="A160" s="620" t="s">
        <v>576</v>
      </c>
      <c r="B160" s="621">
        <v>3031</v>
      </c>
      <c r="C160" s="621">
        <v>3046</v>
      </c>
      <c r="D160" s="621">
        <v>3077</v>
      </c>
      <c r="E160" s="621">
        <v>3125</v>
      </c>
      <c r="F160" s="621">
        <v>3160</v>
      </c>
      <c r="G160" s="621">
        <v>3184</v>
      </c>
      <c r="H160" s="621">
        <v>3197</v>
      </c>
      <c r="I160" s="621">
        <v>3210</v>
      </c>
      <c r="J160" s="621">
        <v>3222</v>
      </c>
      <c r="K160" s="621">
        <v>3238</v>
      </c>
      <c r="L160" s="621">
        <v>3255</v>
      </c>
      <c r="M160" s="621">
        <v>3269</v>
      </c>
    </row>
    <row r="161" spans="1:13" ht="25.5" x14ac:dyDescent="0.25">
      <c r="A161" s="589" t="s">
        <v>549</v>
      </c>
      <c r="B161" s="589"/>
      <c r="C161" s="589"/>
      <c r="D161" s="589"/>
      <c r="E161" s="589"/>
      <c r="F161" s="589"/>
      <c r="G161" s="589"/>
      <c r="H161" s="589"/>
      <c r="I161" s="589"/>
      <c r="J161" s="589"/>
      <c r="K161" s="589"/>
      <c r="L161" s="589"/>
      <c r="M161" s="589"/>
    </row>
    <row r="162" spans="1:13" x14ac:dyDescent="0.25">
      <c r="A162" s="95" t="s">
        <v>256</v>
      </c>
      <c r="B162" s="252">
        <v>20864.695217</v>
      </c>
      <c r="C162" s="252">
        <v>20970.212663999999</v>
      </c>
      <c r="D162" s="252">
        <v>20299.091422999998</v>
      </c>
      <c r="E162" s="252">
        <v>19901.296451000002</v>
      </c>
      <c r="F162" s="252">
        <v>20332.811796000002</v>
      </c>
      <c r="G162" s="252">
        <v>20105.788128</v>
      </c>
      <c r="H162" s="252">
        <v>20802.096587</v>
      </c>
      <c r="I162" s="252">
        <v>20529.904331000002</v>
      </c>
      <c r="J162" s="252">
        <v>21242.869403000001</v>
      </c>
      <c r="K162" s="252">
        <v>22492.555933</v>
      </c>
      <c r="L162" s="252">
        <v>23560.725463999999</v>
      </c>
      <c r="M162" s="252">
        <v>24777.661126999999</v>
      </c>
    </row>
    <row r="163" spans="1:13" x14ac:dyDescent="0.25">
      <c r="A163" s="126" t="s">
        <v>257</v>
      </c>
      <c r="B163" s="258">
        <v>2481.4812489999999</v>
      </c>
      <c r="C163" s="258">
        <v>2397.3690649999999</v>
      </c>
      <c r="D163" s="258">
        <v>2143.9528150000001</v>
      </c>
      <c r="E163" s="258">
        <v>1646.8641720000001</v>
      </c>
      <c r="F163" s="258">
        <v>1541.0317829999999</v>
      </c>
      <c r="G163" s="258">
        <v>1471.5716689999999</v>
      </c>
      <c r="H163" s="258">
        <v>1425.5238690000001</v>
      </c>
      <c r="I163" s="258">
        <v>1375.9466660000001</v>
      </c>
      <c r="J163" s="258">
        <v>1403.2466570000001</v>
      </c>
      <c r="K163" s="258">
        <v>1450.6995379999998</v>
      </c>
      <c r="L163" s="258">
        <v>1518.4819709999999</v>
      </c>
      <c r="M163" s="258">
        <v>1465.5109319999999</v>
      </c>
    </row>
    <row r="164" spans="1:13" x14ac:dyDescent="0.25">
      <c r="A164" s="126" t="s">
        <v>258</v>
      </c>
      <c r="B164" s="258">
        <v>17888.559553999999</v>
      </c>
      <c r="C164" s="258">
        <v>18073.086764</v>
      </c>
      <c r="D164" s="258">
        <v>17645.294414</v>
      </c>
      <c r="E164" s="258">
        <v>17723.032605</v>
      </c>
      <c r="F164" s="258">
        <v>18240.561931</v>
      </c>
      <c r="G164" s="258">
        <v>18013.513864</v>
      </c>
      <c r="H164" s="258">
        <v>18697.437405000001</v>
      </c>
      <c r="I164" s="258">
        <v>18504.716152000001</v>
      </c>
      <c r="J164" s="258">
        <v>19185.694745000001</v>
      </c>
      <c r="K164" s="258">
        <v>20378.137112</v>
      </c>
      <c r="L164" s="258">
        <v>21333.887554000001</v>
      </c>
      <c r="M164" s="258">
        <v>22581.737018</v>
      </c>
    </row>
    <row r="165" spans="1:13" x14ac:dyDescent="0.25">
      <c r="A165" s="126" t="s">
        <v>321</v>
      </c>
      <c r="B165" s="258">
        <v>487.88526000000002</v>
      </c>
      <c r="C165" s="258">
        <v>493.73190699999998</v>
      </c>
      <c r="D165" s="258">
        <v>503.79868599999998</v>
      </c>
      <c r="E165" s="258">
        <v>526.98627499999998</v>
      </c>
      <c r="F165" s="258">
        <v>546.41472799999997</v>
      </c>
      <c r="G165" s="258">
        <v>603.51712799999996</v>
      </c>
      <c r="H165" s="258">
        <v>660.33663100000001</v>
      </c>
      <c r="I165" s="258">
        <v>633.52527499999997</v>
      </c>
      <c r="J165" s="258">
        <v>635.97397799999999</v>
      </c>
      <c r="K165" s="258">
        <v>641.28960099999995</v>
      </c>
      <c r="L165" s="258">
        <v>673.67542400000002</v>
      </c>
      <c r="M165" s="258">
        <v>683.70981099999995</v>
      </c>
    </row>
    <row r="166" spans="1:13" x14ac:dyDescent="0.25">
      <c r="A166" s="106" t="s">
        <v>259</v>
      </c>
      <c r="B166" s="263">
        <v>6.7691520000000001</v>
      </c>
      <c r="C166" s="263">
        <v>6.0249240000000004</v>
      </c>
      <c r="D166" s="263">
        <v>6.0455050000000004</v>
      </c>
      <c r="E166" s="263">
        <v>4.4133959999999997</v>
      </c>
      <c r="F166" s="263">
        <v>4.8033510000000001</v>
      </c>
      <c r="G166" s="263">
        <v>17.185464</v>
      </c>
      <c r="H166" s="263">
        <v>18.798679</v>
      </c>
      <c r="I166" s="263">
        <v>15.716234999999999</v>
      </c>
      <c r="J166" s="263">
        <v>17.954022000000002</v>
      </c>
      <c r="K166" s="263">
        <v>22.429679999999998</v>
      </c>
      <c r="L166" s="263">
        <v>34.680512</v>
      </c>
      <c r="M166" s="263">
        <v>46.703364000000001</v>
      </c>
    </row>
    <row r="167" spans="1:13" x14ac:dyDescent="0.25">
      <c r="A167" s="95" t="s">
        <v>260</v>
      </c>
      <c r="B167" s="252">
        <v>2247.8727819999999</v>
      </c>
      <c r="C167" s="252">
        <v>2330.1490349999999</v>
      </c>
      <c r="D167" s="252">
        <v>2382.7687249999999</v>
      </c>
      <c r="E167" s="252">
        <v>2497.5683770000001</v>
      </c>
      <c r="F167" s="252">
        <v>2592.6710170000001</v>
      </c>
      <c r="G167" s="252">
        <v>2861.0622720000001</v>
      </c>
      <c r="H167" s="252">
        <v>2945.2418170000001</v>
      </c>
      <c r="I167" s="252">
        <v>3050.0246200000001</v>
      </c>
      <c r="J167" s="252">
        <v>3117.0206349999999</v>
      </c>
      <c r="K167" s="252">
        <v>3288.6682610000003</v>
      </c>
      <c r="L167" s="252">
        <v>3518.0136320000001</v>
      </c>
      <c r="M167" s="252">
        <v>3763.6470560000002</v>
      </c>
    </row>
    <row r="168" spans="1:13" x14ac:dyDescent="0.25">
      <c r="A168" s="126" t="s">
        <v>322</v>
      </c>
      <c r="B168" s="258">
        <v>260.69315999999998</v>
      </c>
      <c r="C168" s="258">
        <v>248.771188</v>
      </c>
      <c r="D168" s="258">
        <v>243.66186500000001</v>
      </c>
      <c r="E168" s="258">
        <v>274.29162100000002</v>
      </c>
      <c r="F168" s="258">
        <v>306.47493100000003</v>
      </c>
      <c r="G168" s="258">
        <v>236.67885200000001</v>
      </c>
      <c r="H168" s="258">
        <v>269.567319</v>
      </c>
      <c r="I168" s="258">
        <v>251.14922199999998</v>
      </c>
      <c r="J168" s="258">
        <v>244.21383700000001</v>
      </c>
      <c r="K168" s="258">
        <v>243.96294600000002</v>
      </c>
      <c r="L168" s="258">
        <v>233.88023999999999</v>
      </c>
      <c r="M168" s="258">
        <v>237.824791</v>
      </c>
    </row>
    <row r="169" spans="1:13" x14ac:dyDescent="0.25">
      <c r="A169" s="126" t="s">
        <v>323</v>
      </c>
      <c r="B169" s="258">
        <v>1062.628876</v>
      </c>
      <c r="C169" s="258">
        <v>1121.032665</v>
      </c>
      <c r="D169" s="258">
        <v>1179.351287</v>
      </c>
      <c r="E169" s="258">
        <v>1267.022213</v>
      </c>
      <c r="F169" s="258">
        <v>1349.8681369999999</v>
      </c>
      <c r="G169" s="258">
        <v>1517.1125339999999</v>
      </c>
      <c r="H169" s="258">
        <v>1587.2375079999999</v>
      </c>
      <c r="I169" s="258">
        <v>1628.5886969999999</v>
      </c>
      <c r="J169" s="258">
        <v>1710.8469929999999</v>
      </c>
      <c r="K169" s="258">
        <v>1876.855243</v>
      </c>
      <c r="L169" s="258">
        <v>2069.9955810000001</v>
      </c>
      <c r="M169" s="258">
        <v>2237.2428850000001</v>
      </c>
    </row>
    <row r="170" spans="1:13" x14ac:dyDescent="0.25">
      <c r="A170" s="126" t="s">
        <v>261</v>
      </c>
      <c r="B170" s="258">
        <v>759.04332799999997</v>
      </c>
      <c r="C170" s="258">
        <v>788.78655100000003</v>
      </c>
      <c r="D170" s="258">
        <v>785.79453699999999</v>
      </c>
      <c r="E170" s="258">
        <v>773.99125100000003</v>
      </c>
      <c r="F170" s="258">
        <v>742.07146899999998</v>
      </c>
      <c r="G170" s="258">
        <v>764.52371299999993</v>
      </c>
      <c r="H170" s="258">
        <v>727.48242600000003</v>
      </c>
      <c r="I170" s="258">
        <v>760.12007699999992</v>
      </c>
      <c r="J170" s="258">
        <v>772.16550199999995</v>
      </c>
      <c r="K170" s="258">
        <v>776.53970100000004</v>
      </c>
      <c r="L170" s="258">
        <v>803.05520300000001</v>
      </c>
      <c r="M170" s="258">
        <v>854.26705799999991</v>
      </c>
    </row>
    <row r="171" spans="1:13" x14ac:dyDescent="0.25">
      <c r="A171" s="126" t="s">
        <v>324</v>
      </c>
      <c r="B171" s="258">
        <v>83.727308999999991</v>
      </c>
      <c r="C171" s="258">
        <v>85.936697000000009</v>
      </c>
      <c r="D171" s="258">
        <v>89.955761999999993</v>
      </c>
      <c r="E171" s="258">
        <v>89.442112000000009</v>
      </c>
      <c r="F171" s="258">
        <v>98.216107999999991</v>
      </c>
      <c r="G171" s="258">
        <v>103.41130200000001</v>
      </c>
      <c r="H171" s="258">
        <v>109.614092</v>
      </c>
      <c r="I171" s="258">
        <v>133.182365</v>
      </c>
      <c r="J171" s="258">
        <v>129.06797</v>
      </c>
      <c r="K171" s="258">
        <v>128.078981</v>
      </c>
      <c r="L171" s="258">
        <v>136.61775</v>
      </c>
      <c r="M171" s="258">
        <v>143.36390499999999</v>
      </c>
    </row>
    <row r="172" spans="1:13" x14ac:dyDescent="0.25">
      <c r="A172" s="126" t="s">
        <v>325</v>
      </c>
      <c r="B172" s="258">
        <v>81.780106999999987</v>
      </c>
      <c r="C172" s="258">
        <v>85.621929999999992</v>
      </c>
      <c r="D172" s="258">
        <v>84.005268999999998</v>
      </c>
      <c r="E172" s="258">
        <v>92.821177000000006</v>
      </c>
      <c r="F172" s="258">
        <v>96.040369999999996</v>
      </c>
      <c r="G172" s="258">
        <v>239.33586600000001</v>
      </c>
      <c r="H172" s="258">
        <v>251.34046699999999</v>
      </c>
      <c r="I172" s="258">
        <v>276.98425500000002</v>
      </c>
      <c r="J172" s="258">
        <v>260.72633000000002</v>
      </c>
      <c r="K172" s="258">
        <v>263.23138699999998</v>
      </c>
      <c r="L172" s="258">
        <v>274.464854</v>
      </c>
      <c r="M172" s="258">
        <v>290.94841600000001</v>
      </c>
    </row>
    <row r="173" spans="1:13" x14ac:dyDescent="0.25">
      <c r="A173" s="94" t="s">
        <v>263</v>
      </c>
      <c r="B173" s="269">
        <v>9684.065928</v>
      </c>
      <c r="C173" s="269">
        <v>9795.7535779999998</v>
      </c>
      <c r="D173" s="269">
        <v>9833.8634979999988</v>
      </c>
      <c r="E173" s="269">
        <v>9910.8256760000004</v>
      </c>
      <c r="F173" s="269">
        <v>10517.789257</v>
      </c>
      <c r="G173" s="269">
        <v>10824.699522999999</v>
      </c>
      <c r="H173" s="269">
        <v>11290.608323</v>
      </c>
      <c r="I173" s="269">
        <v>10652.617885</v>
      </c>
      <c r="J173" s="269">
        <v>11435.327304999999</v>
      </c>
      <c r="K173" s="269">
        <v>12277.101423</v>
      </c>
      <c r="L173" s="269">
        <v>13189.815557</v>
      </c>
      <c r="M173" s="269">
        <v>14098.97479</v>
      </c>
    </row>
    <row r="174" spans="1:13" x14ac:dyDescent="0.25">
      <c r="A174" s="126" t="s">
        <v>326</v>
      </c>
      <c r="B174" s="258">
        <v>1457.3546019999999</v>
      </c>
      <c r="C174" s="258">
        <v>1480.2379290000001</v>
      </c>
      <c r="D174" s="258">
        <v>1480.679167</v>
      </c>
      <c r="E174" s="258">
        <v>1470.218875</v>
      </c>
      <c r="F174" s="258">
        <v>1590.572028</v>
      </c>
      <c r="G174" s="258">
        <v>1685.0788770000001</v>
      </c>
      <c r="H174" s="258">
        <v>1610.1146200000001</v>
      </c>
      <c r="I174" s="258">
        <v>1559.4823469999999</v>
      </c>
      <c r="J174" s="258">
        <v>1653.329426</v>
      </c>
      <c r="K174" s="258">
        <v>1669.496257</v>
      </c>
      <c r="L174" s="258">
        <v>1701.1864400000002</v>
      </c>
      <c r="M174" s="258">
        <v>1732.4000759999999</v>
      </c>
    </row>
    <row r="175" spans="1:13" x14ac:dyDescent="0.25">
      <c r="A175" s="126" t="s">
        <v>265</v>
      </c>
      <c r="B175" s="258">
        <v>5422.4162560000004</v>
      </c>
      <c r="C175" s="258">
        <v>5441.1196849999997</v>
      </c>
      <c r="D175" s="258">
        <v>5474.9543590000003</v>
      </c>
      <c r="E175" s="258">
        <v>5524.8539039999996</v>
      </c>
      <c r="F175" s="258">
        <v>5917.8833290000002</v>
      </c>
      <c r="G175" s="258">
        <v>6080.967181</v>
      </c>
      <c r="H175" s="258">
        <v>6420.3532909999994</v>
      </c>
      <c r="I175" s="258">
        <v>6056.7392209999998</v>
      </c>
      <c r="J175" s="258">
        <v>6484.2957339999994</v>
      </c>
      <c r="K175" s="258">
        <v>7105.9317919999994</v>
      </c>
      <c r="L175" s="258">
        <v>7665.3928129999995</v>
      </c>
      <c r="M175" s="258">
        <v>8249.2352420000007</v>
      </c>
    </row>
    <row r="176" spans="1:13" x14ac:dyDescent="0.25">
      <c r="A176" s="126" t="s">
        <v>266</v>
      </c>
      <c r="B176" s="258">
        <v>76.683589000000012</v>
      </c>
      <c r="C176" s="258">
        <v>57.444554999999994</v>
      </c>
      <c r="D176" s="258">
        <v>39.896248</v>
      </c>
      <c r="E176" s="258">
        <v>37.411645</v>
      </c>
      <c r="F176" s="258">
        <v>37.226467999999997</v>
      </c>
      <c r="G176" s="258">
        <v>38.410697999999996</v>
      </c>
      <c r="H176" s="258">
        <v>147.93338900000001</v>
      </c>
      <c r="I176" s="258">
        <v>167.33842200000001</v>
      </c>
      <c r="J176" s="258">
        <v>121.58864</v>
      </c>
      <c r="K176" s="258">
        <v>105.69094800000001</v>
      </c>
      <c r="L176" s="258">
        <v>113.55533399999999</v>
      </c>
      <c r="M176" s="258">
        <v>113.83854099999999</v>
      </c>
    </row>
    <row r="177" spans="1:13" x14ac:dyDescent="0.25">
      <c r="A177" s="126" t="s">
        <v>267</v>
      </c>
      <c r="B177" s="258">
        <v>149.486985</v>
      </c>
      <c r="C177" s="258">
        <v>138.986694</v>
      </c>
      <c r="D177" s="258">
        <v>126.86059900000001</v>
      </c>
      <c r="E177" s="258">
        <v>134.55051700000001</v>
      </c>
      <c r="F177" s="258">
        <v>143.958923</v>
      </c>
      <c r="G177" s="258">
        <v>150.713224</v>
      </c>
      <c r="H177" s="258">
        <v>134.75632300000001</v>
      </c>
      <c r="I177" s="258">
        <v>151.14603</v>
      </c>
      <c r="J177" s="258">
        <v>164.30805900000001</v>
      </c>
      <c r="K177" s="258">
        <v>160.186384</v>
      </c>
      <c r="L177" s="258">
        <v>144.16451000000001</v>
      </c>
      <c r="M177" s="258">
        <v>178.61901399999999</v>
      </c>
    </row>
    <row r="178" spans="1:13" x14ac:dyDescent="0.25">
      <c r="A178" s="126" t="s">
        <v>327</v>
      </c>
      <c r="B178" s="258">
        <v>2243.1626080000001</v>
      </c>
      <c r="C178" s="258">
        <v>2304.8417490000002</v>
      </c>
      <c r="D178" s="258">
        <v>2304.1098269999998</v>
      </c>
      <c r="E178" s="258">
        <v>2323.1021900000001</v>
      </c>
      <c r="F178" s="258">
        <v>2387.8724609999999</v>
      </c>
      <c r="G178" s="258">
        <v>2433.3240299999998</v>
      </c>
      <c r="H178" s="258">
        <v>2546.3162969999998</v>
      </c>
      <c r="I178" s="258">
        <v>2336.6866</v>
      </c>
      <c r="J178" s="258">
        <v>2612.0937200000003</v>
      </c>
      <c r="K178" s="258">
        <v>2776.3920289999996</v>
      </c>
      <c r="L178" s="258">
        <v>3047.993019</v>
      </c>
      <c r="M178" s="258">
        <v>3260.1463230000004</v>
      </c>
    </row>
    <row r="179" spans="1:13" x14ac:dyDescent="0.25">
      <c r="A179" s="126" t="s">
        <v>268</v>
      </c>
      <c r="B179" s="258">
        <v>334.961883</v>
      </c>
      <c r="C179" s="258">
        <v>373.12296200000003</v>
      </c>
      <c r="D179" s="258">
        <v>407.36329499999999</v>
      </c>
      <c r="E179" s="258">
        <v>420.68854099999999</v>
      </c>
      <c r="F179" s="258">
        <v>440.27604299999996</v>
      </c>
      <c r="G179" s="258">
        <v>436.20550900000001</v>
      </c>
      <c r="H179" s="258">
        <v>431.13439999999997</v>
      </c>
      <c r="I179" s="258">
        <v>381.22525999999999</v>
      </c>
      <c r="J179" s="258">
        <v>399.71172000000001</v>
      </c>
      <c r="K179" s="258">
        <v>459.40400799999998</v>
      </c>
      <c r="L179" s="258">
        <v>517.52343499999995</v>
      </c>
      <c r="M179" s="258">
        <v>564.73558800000001</v>
      </c>
    </row>
    <row r="180" spans="1:13" x14ac:dyDescent="0.25">
      <c r="A180" s="94" t="s">
        <v>269</v>
      </c>
      <c r="B180" s="269">
        <v>13313.269516</v>
      </c>
      <c r="C180" s="269">
        <v>12714.03096</v>
      </c>
      <c r="D180" s="269">
        <v>12035.953906999999</v>
      </c>
      <c r="E180" s="269">
        <v>11887.177695</v>
      </c>
      <c r="F180" s="269">
        <v>12305.100043</v>
      </c>
      <c r="G180" s="269">
        <v>12593.978662000001</v>
      </c>
      <c r="H180" s="269">
        <v>13435.942309</v>
      </c>
      <c r="I180" s="269">
        <v>12403.838455999999</v>
      </c>
      <c r="J180" s="269">
        <v>12687.482591</v>
      </c>
      <c r="K180" s="269">
        <v>13902.125978</v>
      </c>
      <c r="L180" s="269">
        <v>14970.485427</v>
      </c>
      <c r="M180" s="269">
        <v>15621.451580000001</v>
      </c>
    </row>
    <row r="181" spans="1:13" x14ac:dyDescent="0.25">
      <c r="A181" s="126" t="s">
        <v>270</v>
      </c>
      <c r="B181" s="258">
        <v>1410.2348019999999</v>
      </c>
      <c r="C181" s="258">
        <v>1312.2693860000002</v>
      </c>
      <c r="D181" s="258">
        <v>1286.073093</v>
      </c>
      <c r="E181" s="258">
        <v>1267.777503</v>
      </c>
      <c r="F181" s="258">
        <v>1281.714414</v>
      </c>
      <c r="G181" s="258">
        <v>1328.204866</v>
      </c>
      <c r="H181" s="258">
        <v>1378.959777</v>
      </c>
      <c r="I181" s="258">
        <v>1337.549845</v>
      </c>
      <c r="J181" s="258">
        <v>1340.0705840000001</v>
      </c>
      <c r="K181" s="258">
        <v>1437.9410340000002</v>
      </c>
      <c r="L181" s="258">
        <v>1536.008562</v>
      </c>
      <c r="M181" s="258">
        <v>1676.2118640000001</v>
      </c>
    </row>
    <row r="182" spans="1:13" x14ac:dyDescent="0.25">
      <c r="A182" s="126" t="s">
        <v>271</v>
      </c>
      <c r="B182" s="258">
        <v>5819.1351869999999</v>
      </c>
      <c r="C182" s="258">
        <v>5648.0215779999999</v>
      </c>
      <c r="D182" s="258">
        <v>5183.6304970000001</v>
      </c>
      <c r="E182" s="258">
        <v>5084.5096760000006</v>
      </c>
      <c r="F182" s="258">
        <v>5214.2668750000003</v>
      </c>
      <c r="G182" s="258">
        <v>5292.3876019999998</v>
      </c>
      <c r="H182" s="258">
        <v>5665.1984269999994</v>
      </c>
      <c r="I182" s="258">
        <v>5149.7694200000005</v>
      </c>
      <c r="J182" s="258">
        <v>5251.8861310000002</v>
      </c>
      <c r="K182" s="258">
        <v>5574.203203</v>
      </c>
      <c r="L182" s="258">
        <v>5675.8874939999996</v>
      </c>
      <c r="M182" s="258">
        <v>5731.8307559999994</v>
      </c>
    </row>
    <row r="183" spans="1:13" x14ac:dyDescent="0.25">
      <c r="A183" s="273" t="s">
        <v>328</v>
      </c>
      <c r="B183" s="274">
        <v>3710.8714019999998</v>
      </c>
      <c r="C183" s="274">
        <v>3607.4831480000003</v>
      </c>
      <c r="D183" s="274">
        <v>3229.6545939999996</v>
      </c>
      <c r="E183" s="274">
        <v>3239.106225</v>
      </c>
      <c r="F183" s="274">
        <v>3290.3716080000004</v>
      </c>
      <c r="G183" s="274">
        <v>3275.1393710000002</v>
      </c>
      <c r="H183" s="274">
        <v>3520.564308</v>
      </c>
      <c r="I183" s="274">
        <v>3166.7782770000003</v>
      </c>
      <c r="J183" s="274">
        <v>3204.2811700000002</v>
      </c>
      <c r="K183" s="274">
        <v>3413.1653959999999</v>
      </c>
      <c r="L183" s="274">
        <v>3383.1283839999996</v>
      </c>
      <c r="M183" s="274">
        <v>3252.8822009999999</v>
      </c>
    </row>
    <row r="184" spans="1:13" x14ac:dyDescent="0.25">
      <c r="A184" s="278" t="s">
        <v>329</v>
      </c>
      <c r="B184" s="274">
        <v>2108.2637850000001</v>
      </c>
      <c r="C184" s="274">
        <v>2040.5384300000001</v>
      </c>
      <c r="D184" s="274">
        <v>1953.9759020000001</v>
      </c>
      <c r="E184" s="274">
        <v>1845.4034499999998</v>
      </c>
      <c r="F184" s="274">
        <v>1923.895266</v>
      </c>
      <c r="G184" s="274">
        <v>2017.2482299999999</v>
      </c>
      <c r="H184" s="274">
        <v>2144.6341179999999</v>
      </c>
      <c r="I184" s="274">
        <v>1982.9911420000001</v>
      </c>
      <c r="J184" s="274">
        <v>2047.6049589999998</v>
      </c>
      <c r="K184" s="274">
        <v>2161.0378049999999</v>
      </c>
      <c r="L184" s="274">
        <v>2292.7591090000001</v>
      </c>
      <c r="M184" s="274">
        <v>2478.9485540000001</v>
      </c>
    </row>
    <row r="185" spans="1:13" x14ac:dyDescent="0.25">
      <c r="A185" s="126" t="s">
        <v>272</v>
      </c>
      <c r="B185" s="258">
        <v>3556.2895470000003</v>
      </c>
      <c r="C185" s="258">
        <v>3161.262577</v>
      </c>
      <c r="D185" s="258">
        <v>3001.312222</v>
      </c>
      <c r="E185" s="258">
        <v>2951.006421</v>
      </c>
      <c r="F185" s="258">
        <v>3148.702702</v>
      </c>
      <c r="G185" s="258">
        <v>3308.7796069999999</v>
      </c>
      <c r="H185" s="258">
        <v>3663.755463</v>
      </c>
      <c r="I185" s="258">
        <v>3313.670689</v>
      </c>
      <c r="J185" s="258">
        <v>3359.3405210000001</v>
      </c>
      <c r="K185" s="258">
        <v>3940.4883169999998</v>
      </c>
      <c r="L185" s="258">
        <v>4617.9072200000001</v>
      </c>
      <c r="M185" s="258">
        <v>4896.1942989999998</v>
      </c>
    </row>
    <row r="186" spans="1:13" x14ac:dyDescent="0.25">
      <c r="A186" s="126" t="s">
        <v>273</v>
      </c>
      <c r="B186" s="258">
        <v>2527.6099780000004</v>
      </c>
      <c r="C186" s="258">
        <v>2592.4774160000002</v>
      </c>
      <c r="D186" s="258">
        <v>2564.9380919999999</v>
      </c>
      <c r="E186" s="258">
        <v>2583.8840920000002</v>
      </c>
      <c r="F186" s="258">
        <v>2660.4160499999998</v>
      </c>
      <c r="G186" s="258">
        <v>2664.6065830000002</v>
      </c>
      <c r="H186" s="258">
        <v>2728.0286390000001</v>
      </c>
      <c r="I186" s="258">
        <v>2602.8484980000003</v>
      </c>
      <c r="J186" s="258">
        <v>2736.1853530000003</v>
      </c>
      <c r="K186" s="258">
        <v>2949.4934189999999</v>
      </c>
      <c r="L186" s="258">
        <v>3140.6821490000002</v>
      </c>
      <c r="M186" s="258">
        <v>3317.2146579999999</v>
      </c>
    </row>
    <row r="187" spans="1:13" x14ac:dyDescent="0.25">
      <c r="A187" s="94" t="s">
        <v>274</v>
      </c>
      <c r="B187" s="269">
        <v>6834.7434700000003</v>
      </c>
      <c r="C187" s="269">
        <v>7063.4469669999999</v>
      </c>
      <c r="D187" s="269">
        <v>6958.691589</v>
      </c>
      <c r="E187" s="269">
        <v>6830.8260359999995</v>
      </c>
      <c r="F187" s="269">
        <v>6845.0201429999997</v>
      </c>
      <c r="G187" s="269">
        <v>6576.5407109999996</v>
      </c>
      <c r="H187" s="269">
        <v>8112.7131079999999</v>
      </c>
      <c r="I187" s="269">
        <v>8201.0885890000009</v>
      </c>
      <c r="J187" s="269">
        <v>8267.6994369999993</v>
      </c>
      <c r="K187" s="269">
        <v>8591.2177630000006</v>
      </c>
      <c r="L187" s="269">
        <v>8960.0101409999988</v>
      </c>
      <c r="M187" s="269">
        <v>9244.2456689999999</v>
      </c>
    </row>
    <row r="188" spans="1:13" x14ac:dyDescent="0.25">
      <c r="A188" s="126" t="s">
        <v>330</v>
      </c>
      <c r="B188" s="258">
        <v>42.850843999999995</v>
      </c>
      <c r="C188" s="258">
        <v>39.489902000000001</v>
      </c>
      <c r="D188" s="258">
        <v>34.576400999999997</v>
      </c>
      <c r="E188" s="258">
        <v>31.874577000000002</v>
      </c>
      <c r="F188" s="258">
        <v>32.238523999999998</v>
      </c>
      <c r="G188" s="258">
        <v>36.250512999999998</v>
      </c>
      <c r="H188" s="258">
        <v>580.45101</v>
      </c>
      <c r="I188" s="258">
        <v>595.75458600000002</v>
      </c>
      <c r="J188" s="258">
        <v>616.39927399999999</v>
      </c>
      <c r="K188" s="258">
        <v>599.20140200000003</v>
      </c>
      <c r="L188" s="258">
        <v>618.84529699999996</v>
      </c>
      <c r="M188" s="258">
        <v>624.47534199999996</v>
      </c>
    </row>
    <row r="189" spans="1:13" x14ac:dyDescent="0.25">
      <c r="A189" s="126" t="s">
        <v>331</v>
      </c>
      <c r="B189" s="258">
        <v>302.25103300000001</v>
      </c>
      <c r="C189" s="258">
        <v>312.44160199999999</v>
      </c>
      <c r="D189" s="258">
        <v>311.87629900000002</v>
      </c>
      <c r="E189" s="258">
        <v>328.25979899999999</v>
      </c>
      <c r="F189" s="258">
        <v>319.763261</v>
      </c>
      <c r="G189" s="258">
        <v>346.78943000000004</v>
      </c>
      <c r="H189" s="258">
        <v>431.57239700000002</v>
      </c>
      <c r="I189" s="258">
        <v>521.13223600000003</v>
      </c>
      <c r="J189" s="258">
        <v>498.22816999999998</v>
      </c>
      <c r="K189" s="258">
        <v>501.81866500000001</v>
      </c>
      <c r="L189" s="258">
        <v>571.13271199999997</v>
      </c>
      <c r="M189" s="258">
        <v>652.96908099999996</v>
      </c>
    </row>
    <row r="190" spans="1:13" x14ac:dyDescent="0.25">
      <c r="A190" s="126" t="s">
        <v>276</v>
      </c>
      <c r="B190" s="258">
        <v>6489.6415910000005</v>
      </c>
      <c r="C190" s="258">
        <v>6711.515461</v>
      </c>
      <c r="D190" s="258">
        <v>6612.2388860000001</v>
      </c>
      <c r="E190" s="258">
        <v>6470.6916600000004</v>
      </c>
      <c r="F190" s="258">
        <v>6493.0183569999999</v>
      </c>
      <c r="G190" s="258">
        <v>6193.5007649999998</v>
      </c>
      <c r="H190" s="258">
        <v>7100.6897010000002</v>
      </c>
      <c r="I190" s="258">
        <v>7084.2017650000007</v>
      </c>
      <c r="J190" s="258">
        <v>7153.0719919999992</v>
      </c>
      <c r="K190" s="258">
        <v>7490.1976939999995</v>
      </c>
      <c r="L190" s="258">
        <v>7770.0321300000005</v>
      </c>
      <c r="M190" s="258">
        <v>7966.8012429999999</v>
      </c>
    </row>
    <row r="191" spans="1:13" x14ac:dyDescent="0.25">
      <c r="A191" s="273" t="s">
        <v>277</v>
      </c>
      <c r="B191" s="274">
        <v>2498.5957710000002</v>
      </c>
      <c r="C191" s="274">
        <v>2673.9277180000004</v>
      </c>
      <c r="D191" s="274">
        <v>2563.0032540000002</v>
      </c>
      <c r="E191" s="274">
        <v>2389.6500369999999</v>
      </c>
      <c r="F191" s="274">
        <v>2297.362329</v>
      </c>
      <c r="G191" s="274">
        <v>1611.6858</v>
      </c>
      <c r="H191" s="274">
        <v>1648.727785</v>
      </c>
      <c r="I191" s="274">
        <v>1692.288182</v>
      </c>
      <c r="J191" s="274">
        <v>1711.378592</v>
      </c>
      <c r="K191" s="274">
        <v>1776.3510359999998</v>
      </c>
      <c r="L191" s="274">
        <v>1880.936909</v>
      </c>
      <c r="M191" s="274">
        <v>1894.522563</v>
      </c>
    </row>
    <row r="192" spans="1:13" x14ac:dyDescent="0.25">
      <c r="A192" s="278" t="s">
        <v>278</v>
      </c>
      <c r="B192" s="274">
        <v>3326.6473350000001</v>
      </c>
      <c r="C192" s="274">
        <v>3383.379109</v>
      </c>
      <c r="D192" s="274">
        <v>3404.2120680000003</v>
      </c>
      <c r="E192" s="274">
        <v>3452.2158869999998</v>
      </c>
      <c r="F192" s="274">
        <v>3559.378244</v>
      </c>
      <c r="G192" s="274">
        <v>3580.7076790000001</v>
      </c>
      <c r="H192" s="274">
        <v>3989.8333600000001</v>
      </c>
      <c r="I192" s="274">
        <v>3929.3400740000002</v>
      </c>
      <c r="J192" s="274">
        <v>4000.7819340000001</v>
      </c>
      <c r="K192" s="274">
        <v>4190.393607</v>
      </c>
      <c r="L192" s="274">
        <v>4285.2729579999996</v>
      </c>
      <c r="M192" s="274">
        <v>4364.8164619999998</v>
      </c>
    </row>
    <row r="193" spans="1:13" x14ac:dyDescent="0.25">
      <c r="A193" s="278" t="s">
        <v>279</v>
      </c>
      <c r="B193" s="274">
        <v>298.73515800000001</v>
      </c>
      <c r="C193" s="274">
        <v>283.11688700000002</v>
      </c>
      <c r="D193" s="274">
        <v>277.71139599999998</v>
      </c>
      <c r="E193" s="274">
        <v>271.49631699999998</v>
      </c>
      <c r="F193" s="274">
        <v>275.61557199999999</v>
      </c>
      <c r="G193" s="274">
        <v>278.18190200000004</v>
      </c>
      <c r="H193" s="274">
        <v>396.65275400000002</v>
      </c>
      <c r="I193" s="274">
        <v>358.69207699999998</v>
      </c>
      <c r="J193" s="274">
        <v>357.97471300000001</v>
      </c>
      <c r="K193" s="274">
        <v>375.98315700000001</v>
      </c>
      <c r="L193" s="274">
        <v>385.94310099999996</v>
      </c>
      <c r="M193" s="274">
        <v>402.39384799999999</v>
      </c>
    </row>
    <row r="194" spans="1:13" x14ac:dyDescent="0.25">
      <c r="A194" s="278" t="s">
        <v>280</v>
      </c>
      <c r="B194" s="274">
        <v>28.692498000000001</v>
      </c>
      <c r="C194" s="274">
        <v>28.254100000000001</v>
      </c>
      <c r="D194" s="274">
        <v>30.181522999999999</v>
      </c>
      <c r="E194" s="274">
        <v>33.350507</v>
      </c>
      <c r="F194" s="274">
        <v>33.973441000000001</v>
      </c>
      <c r="G194" s="274">
        <v>42.352722</v>
      </c>
      <c r="H194" s="274">
        <v>292.44053600000001</v>
      </c>
      <c r="I194" s="274">
        <v>295.09806300000002</v>
      </c>
      <c r="J194" s="274">
        <v>293.02376299999997</v>
      </c>
      <c r="K194" s="274">
        <v>310.82596100000001</v>
      </c>
      <c r="L194" s="274">
        <v>332.03443299999998</v>
      </c>
      <c r="M194" s="274">
        <v>368.70236499999999</v>
      </c>
    </row>
    <row r="195" spans="1:13" x14ac:dyDescent="0.25">
      <c r="A195" s="278" t="s">
        <v>281</v>
      </c>
      <c r="B195" s="274">
        <v>336.97082699999999</v>
      </c>
      <c r="C195" s="274">
        <v>342.83764299999996</v>
      </c>
      <c r="D195" s="274">
        <v>337.13064200000002</v>
      </c>
      <c r="E195" s="274">
        <v>323.97890899999999</v>
      </c>
      <c r="F195" s="274">
        <v>326.68876799999998</v>
      </c>
      <c r="G195" s="274">
        <v>680.57265900000004</v>
      </c>
      <c r="H195" s="274">
        <v>773.03526099999999</v>
      </c>
      <c r="I195" s="274">
        <v>808.78336400000001</v>
      </c>
      <c r="J195" s="274">
        <v>789.91298499999994</v>
      </c>
      <c r="K195" s="274">
        <v>836.64392700000008</v>
      </c>
      <c r="L195" s="274">
        <v>885.84472699999992</v>
      </c>
      <c r="M195" s="274">
        <v>936.3660010000001</v>
      </c>
    </row>
    <row r="196" spans="1:13" x14ac:dyDescent="0.25">
      <c r="A196" s="94" t="s">
        <v>292</v>
      </c>
      <c r="B196" s="269">
        <v>4895.0818810000001</v>
      </c>
      <c r="C196" s="269">
        <v>4723.5688530000007</v>
      </c>
      <c r="D196" s="269">
        <v>4519.3867689999997</v>
      </c>
      <c r="E196" s="269">
        <v>4463.9012999999995</v>
      </c>
      <c r="F196" s="269">
        <v>4495.8009579999998</v>
      </c>
      <c r="G196" s="269">
        <v>5008.5425359999999</v>
      </c>
      <c r="H196" s="269">
        <v>5332.85041</v>
      </c>
      <c r="I196" s="269">
        <v>5145.5955329999997</v>
      </c>
      <c r="J196" s="269">
        <v>5421.7789489999996</v>
      </c>
      <c r="K196" s="269">
        <v>6267.0070799999994</v>
      </c>
      <c r="L196" s="269">
        <v>7629.0389530000002</v>
      </c>
      <c r="M196" s="269">
        <v>9534.0190389999989</v>
      </c>
    </row>
    <row r="197" spans="1:13" x14ac:dyDescent="0.25">
      <c r="A197" s="126" t="s">
        <v>293</v>
      </c>
      <c r="B197" s="258">
        <v>0</v>
      </c>
      <c r="C197" s="258">
        <v>0</v>
      </c>
      <c r="D197" s="258">
        <v>0</v>
      </c>
      <c r="E197" s="258">
        <v>0</v>
      </c>
      <c r="F197" s="258">
        <v>0</v>
      </c>
      <c r="G197" s="258">
        <v>26.794551000000002</v>
      </c>
      <c r="H197" s="258">
        <v>27.016897999999998</v>
      </c>
      <c r="I197" s="258">
        <v>28.910550999999998</v>
      </c>
      <c r="J197" s="258">
        <v>43.970548999999998</v>
      </c>
      <c r="K197" s="258">
        <v>74.262613999999999</v>
      </c>
      <c r="L197" s="258">
        <v>144.79475500000001</v>
      </c>
      <c r="M197" s="258">
        <v>272.96848299999999</v>
      </c>
    </row>
    <row r="198" spans="1:13" x14ac:dyDescent="0.25">
      <c r="A198" s="126" t="s">
        <v>294</v>
      </c>
      <c r="B198" s="258">
        <v>4047.790195</v>
      </c>
      <c r="C198" s="258">
        <v>4037.029603</v>
      </c>
      <c r="D198" s="258">
        <v>3921.80998</v>
      </c>
      <c r="E198" s="258">
        <v>3832.4188910000003</v>
      </c>
      <c r="F198" s="258">
        <v>3915.7859039999998</v>
      </c>
      <c r="G198" s="258">
        <v>4361.3380429999997</v>
      </c>
      <c r="H198" s="258">
        <v>4575.0021070000003</v>
      </c>
      <c r="I198" s="258">
        <v>4459.5639890000002</v>
      </c>
      <c r="J198" s="258">
        <v>4703.1438239999998</v>
      </c>
      <c r="K198" s="258">
        <v>5379.2539930000003</v>
      </c>
      <c r="L198" s="258">
        <v>6740.8924910000005</v>
      </c>
      <c r="M198" s="258">
        <v>8537.2287529999994</v>
      </c>
    </row>
    <row r="199" spans="1:13" x14ac:dyDescent="0.25">
      <c r="A199" s="273" t="s">
        <v>332</v>
      </c>
      <c r="B199" s="274">
        <v>2366.6364079999998</v>
      </c>
      <c r="C199" s="274">
        <v>2335.184761</v>
      </c>
      <c r="D199" s="274">
        <v>2242.1255139999998</v>
      </c>
      <c r="E199" s="274">
        <v>2192.762804</v>
      </c>
      <c r="F199" s="274">
        <v>2206.366567</v>
      </c>
      <c r="G199" s="274">
        <v>2202.5068369999999</v>
      </c>
      <c r="H199" s="274">
        <v>2344.9710960000002</v>
      </c>
      <c r="I199" s="274">
        <v>2269.6180890000001</v>
      </c>
      <c r="J199" s="274">
        <v>2346.553527</v>
      </c>
      <c r="K199" s="274">
        <v>2480.4400780000001</v>
      </c>
      <c r="L199" s="274">
        <v>2627.2542699999999</v>
      </c>
      <c r="M199" s="274">
        <v>2819.5600670000003</v>
      </c>
    </row>
    <row r="200" spans="1:13" x14ac:dyDescent="0.25">
      <c r="A200" s="278" t="s">
        <v>333</v>
      </c>
      <c r="B200" s="274">
        <v>926.17118499999992</v>
      </c>
      <c r="C200" s="274">
        <v>932.35799299999996</v>
      </c>
      <c r="D200" s="274">
        <v>903.08742800000005</v>
      </c>
      <c r="E200" s="274">
        <v>877.65694699999995</v>
      </c>
      <c r="F200" s="274">
        <v>900.40443600000003</v>
      </c>
      <c r="G200" s="274">
        <v>941.17901800000004</v>
      </c>
      <c r="H200" s="274">
        <v>946.4645109999999</v>
      </c>
      <c r="I200" s="274">
        <v>925.95964299999991</v>
      </c>
      <c r="J200" s="274">
        <v>924.34384100000011</v>
      </c>
      <c r="K200" s="274">
        <v>983.89576499999998</v>
      </c>
      <c r="L200" s="274">
        <v>1097.761015</v>
      </c>
      <c r="M200" s="274">
        <v>1118.5146570000002</v>
      </c>
    </row>
    <row r="201" spans="1:13" x14ac:dyDescent="0.25">
      <c r="A201" s="278" t="s">
        <v>334</v>
      </c>
      <c r="B201" s="274">
        <v>754.98260199999993</v>
      </c>
      <c r="C201" s="274">
        <v>769.48684700000001</v>
      </c>
      <c r="D201" s="274">
        <v>776.597037</v>
      </c>
      <c r="E201" s="274">
        <v>761.99913700000002</v>
      </c>
      <c r="F201" s="274">
        <v>809.0148999999999</v>
      </c>
      <c r="G201" s="274">
        <v>1217.652186</v>
      </c>
      <c r="H201" s="274">
        <v>1283.5664980000001</v>
      </c>
      <c r="I201" s="274">
        <v>1263.986255</v>
      </c>
      <c r="J201" s="274">
        <v>1432.246455</v>
      </c>
      <c r="K201" s="274">
        <v>1914.9181469999999</v>
      </c>
      <c r="L201" s="274">
        <v>3015.8772039999999</v>
      </c>
      <c r="M201" s="274">
        <v>4599.1540279999999</v>
      </c>
    </row>
    <row r="202" spans="1:13" x14ac:dyDescent="0.25">
      <c r="A202" s="126" t="s">
        <v>295</v>
      </c>
      <c r="B202" s="258">
        <v>847.29168500000003</v>
      </c>
      <c r="C202" s="258">
        <v>686.53924900000004</v>
      </c>
      <c r="D202" s="258">
        <v>597.57678699999997</v>
      </c>
      <c r="E202" s="258">
        <v>631.48240899999996</v>
      </c>
      <c r="F202" s="258">
        <v>580.01505299999997</v>
      </c>
      <c r="G202" s="258">
        <v>620.40993900000001</v>
      </c>
      <c r="H202" s="258">
        <v>730.83140400000002</v>
      </c>
      <c r="I202" s="258">
        <v>657.12099000000001</v>
      </c>
      <c r="J202" s="258">
        <v>674.66457400000002</v>
      </c>
      <c r="K202" s="258">
        <v>813.49047100000007</v>
      </c>
      <c r="L202" s="258">
        <v>743.35170300000004</v>
      </c>
      <c r="M202" s="258">
        <v>723.82180100000005</v>
      </c>
    </row>
    <row r="203" spans="1:13" x14ac:dyDescent="0.25">
      <c r="A203" s="94" t="s">
        <v>296</v>
      </c>
      <c r="B203" s="269">
        <v>2968.904196</v>
      </c>
      <c r="C203" s="269">
        <v>2748.29405</v>
      </c>
      <c r="D203" s="269">
        <v>2656.9621740000002</v>
      </c>
      <c r="E203" s="269">
        <v>2593.5259940000001</v>
      </c>
      <c r="F203" s="269">
        <v>2359.777701</v>
      </c>
      <c r="G203" s="269">
        <v>2539.437797</v>
      </c>
      <c r="H203" s="269">
        <v>2511.8289919999997</v>
      </c>
      <c r="I203" s="269">
        <v>2513.3139650000003</v>
      </c>
      <c r="J203" s="269">
        <v>2468.1715140000001</v>
      </c>
      <c r="K203" s="269">
        <v>2710.6011140000001</v>
      </c>
      <c r="L203" s="269">
        <v>2538.0205930000002</v>
      </c>
      <c r="M203" s="269">
        <v>2536.7352559999999</v>
      </c>
    </row>
    <row r="204" spans="1:13" x14ac:dyDescent="0.25">
      <c r="A204" s="126" t="s">
        <v>297</v>
      </c>
      <c r="B204" s="258">
        <v>620.76201100000003</v>
      </c>
      <c r="C204" s="258">
        <v>489.88366499999995</v>
      </c>
      <c r="D204" s="258">
        <v>417.67585700000001</v>
      </c>
      <c r="E204" s="258">
        <v>434.06611699999996</v>
      </c>
      <c r="F204" s="258">
        <v>446.02155900000002</v>
      </c>
      <c r="G204" s="258">
        <v>578.24630500000001</v>
      </c>
      <c r="H204" s="258">
        <v>617.97268400000007</v>
      </c>
      <c r="I204" s="258">
        <v>557.74256300000002</v>
      </c>
      <c r="J204" s="258">
        <v>561.82128599999999</v>
      </c>
      <c r="K204" s="258">
        <v>561.72584499999994</v>
      </c>
      <c r="L204" s="258">
        <v>496.12538799999999</v>
      </c>
      <c r="M204" s="258">
        <v>385.36543399999999</v>
      </c>
    </row>
    <row r="205" spans="1:13" x14ac:dyDescent="0.25">
      <c r="A205" s="126" t="s">
        <v>335</v>
      </c>
      <c r="B205" s="258">
        <v>943.19870700000001</v>
      </c>
      <c r="C205" s="258">
        <v>904.99964399999999</v>
      </c>
      <c r="D205" s="258">
        <v>884.05245500000001</v>
      </c>
      <c r="E205" s="258">
        <v>761.67078600000002</v>
      </c>
      <c r="F205" s="258">
        <v>581.19420700000001</v>
      </c>
      <c r="G205" s="258">
        <v>605.75324999999998</v>
      </c>
      <c r="H205" s="258">
        <v>584.348163</v>
      </c>
      <c r="I205" s="258">
        <v>598.17689399999995</v>
      </c>
      <c r="J205" s="258">
        <v>599.18321099999991</v>
      </c>
      <c r="K205" s="258">
        <v>623.78960100000006</v>
      </c>
      <c r="L205" s="258">
        <v>672.38097800000003</v>
      </c>
      <c r="M205" s="258">
        <v>735.35044599999992</v>
      </c>
    </row>
    <row r="206" spans="1:13" x14ac:dyDescent="0.25">
      <c r="A206" s="126" t="s">
        <v>336</v>
      </c>
      <c r="B206" s="258">
        <v>765.43415099999993</v>
      </c>
      <c r="C206" s="258">
        <v>779.12272000000007</v>
      </c>
      <c r="D206" s="258">
        <v>785.55707399999994</v>
      </c>
      <c r="E206" s="258">
        <v>790.32233299999996</v>
      </c>
      <c r="F206" s="258">
        <v>802.87203199999999</v>
      </c>
      <c r="G206" s="258">
        <v>822.72286300000007</v>
      </c>
      <c r="H206" s="258">
        <v>814.000092</v>
      </c>
      <c r="I206" s="258">
        <v>836.81586700000003</v>
      </c>
      <c r="J206" s="258">
        <v>860.51729900000009</v>
      </c>
      <c r="K206" s="258">
        <v>891.12043500000004</v>
      </c>
      <c r="L206" s="258">
        <v>953.17162699999994</v>
      </c>
      <c r="M206" s="258">
        <v>997.59902</v>
      </c>
    </row>
    <row r="207" spans="1:13" x14ac:dyDescent="0.25">
      <c r="A207" s="126" t="s">
        <v>299</v>
      </c>
      <c r="B207" s="258">
        <v>320.756575</v>
      </c>
      <c r="C207" s="258">
        <v>274.02136999999999</v>
      </c>
      <c r="D207" s="258">
        <v>281.95580100000001</v>
      </c>
      <c r="E207" s="258">
        <v>333.25620500000002</v>
      </c>
      <c r="F207" s="258">
        <v>269.31583799999999</v>
      </c>
      <c r="G207" s="258">
        <v>261.16597899999999</v>
      </c>
      <c r="H207" s="258">
        <v>224.78266500000001</v>
      </c>
      <c r="I207" s="258">
        <v>251.18367699999999</v>
      </c>
      <c r="J207" s="258">
        <v>166.76446799999999</v>
      </c>
      <c r="K207" s="258">
        <v>153.25439399999999</v>
      </c>
      <c r="L207" s="258">
        <v>163.46455600000002</v>
      </c>
      <c r="M207" s="258">
        <v>182.65940799999998</v>
      </c>
    </row>
    <row r="208" spans="1:13" x14ac:dyDescent="0.25">
      <c r="A208" s="126" t="s">
        <v>300</v>
      </c>
      <c r="B208" s="258">
        <v>318.752748</v>
      </c>
      <c r="C208" s="258">
        <v>300.26664900000003</v>
      </c>
      <c r="D208" s="258">
        <v>287.72098400000004</v>
      </c>
      <c r="E208" s="258">
        <v>274.21055100000001</v>
      </c>
      <c r="F208" s="258">
        <v>260.37406099999998</v>
      </c>
      <c r="G208" s="258">
        <v>271.549395</v>
      </c>
      <c r="H208" s="258">
        <v>270.72538399999996</v>
      </c>
      <c r="I208" s="258">
        <v>269.39495799999997</v>
      </c>
      <c r="J208" s="258">
        <v>279.88524699999999</v>
      </c>
      <c r="K208" s="258">
        <v>480.71083699999997</v>
      </c>
      <c r="L208" s="258">
        <v>252.878041</v>
      </c>
      <c r="M208" s="258">
        <v>235.76094399999999</v>
      </c>
    </row>
    <row r="209" spans="1:13" x14ac:dyDescent="0.25">
      <c r="A209" s="94" t="s">
        <v>301</v>
      </c>
      <c r="B209" s="269">
        <v>7895.7373459999999</v>
      </c>
      <c r="C209" s="269">
        <v>6895.37068</v>
      </c>
      <c r="D209" s="269">
        <v>6465.4363360000007</v>
      </c>
      <c r="E209" s="269">
        <v>6490.562457</v>
      </c>
      <c r="F209" s="269">
        <v>6691.5056850000001</v>
      </c>
      <c r="G209" s="269">
        <v>6126.6921480000001</v>
      </c>
      <c r="H209" s="269">
        <v>7330.4643800000003</v>
      </c>
      <c r="I209" s="269">
        <v>6406.6862199999996</v>
      </c>
      <c r="J209" s="269">
        <v>6359.934964</v>
      </c>
      <c r="K209" s="269">
        <v>6549.832179</v>
      </c>
      <c r="L209" s="269">
        <v>6100.239235</v>
      </c>
      <c r="M209" s="269">
        <v>5135.6286700000001</v>
      </c>
    </row>
    <row r="210" spans="1:13" x14ac:dyDescent="0.25">
      <c r="A210" s="126" t="s">
        <v>550</v>
      </c>
      <c r="B210" s="258">
        <v>979.321054</v>
      </c>
      <c r="C210" s="258">
        <v>958.55340200000001</v>
      </c>
      <c r="D210" s="258">
        <v>943.05269099999998</v>
      </c>
      <c r="E210" s="258">
        <v>930.69984399999998</v>
      </c>
      <c r="F210" s="258">
        <v>966.29101199999991</v>
      </c>
      <c r="G210" s="258">
        <v>913.17156</v>
      </c>
      <c r="H210" s="258">
        <v>1003.9231159999999</v>
      </c>
      <c r="I210" s="258">
        <v>937.18220399999996</v>
      </c>
      <c r="J210" s="258">
        <v>944.47327799999994</v>
      </c>
      <c r="K210" s="258">
        <v>895.86853199999996</v>
      </c>
      <c r="L210" s="258">
        <v>541.96354599999995</v>
      </c>
      <c r="M210" s="258">
        <v>52.461234999999995</v>
      </c>
    </row>
    <row r="211" spans="1:13" x14ac:dyDescent="0.25">
      <c r="A211" s="126" t="s">
        <v>302</v>
      </c>
      <c r="B211" s="258">
        <v>74.203795999999997</v>
      </c>
      <c r="C211" s="258">
        <v>76.124420999999998</v>
      </c>
      <c r="D211" s="258">
        <v>75.382047999999998</v>
      </c>
      <c r="E211" s="258">
        <v>69.943275</v>
      </c>
      <c r="F211" s="258">
        <v>66.985360999999997</v>
      </c>
      <c r="G211" s="258">
        <v>62.230409000000002</v>
      </c>
      <c r="H211" s="258">
        <v>59.863852999999999</v>
      </c>
      <c r="I211" s="258">
        <v>44.126985999999995</v>
      </c>
      <c r="J211" s="258">
        <v>51.974750999999998</v>
      </c>
      <c r="K211" s="258">
        <v>58.850304999999999</v>
      </c>
      <c r="L211" s="258">
        <v>64.516327000000004</v>
      </c>
      <c r="M211" s="258">
        <v>64.151646999999997</v>
      </c>
    </row>
    <row r="212" spans="1:13" x14ac:dyDescent="0.25">
      <c r="A212" s="126" t="s">
        <v>303</v>
      </c>
      <c r="B212" s="258">
        <v>93.679181999999997</v>
      </c>
      <c r="C212" s="258">
        <v>83.816381000000007</v>
      </c>
      <c r="D212" s="258">
        <v>69.518179000000003</v>
      </c>
      <c r="E212" s="258">
        <v>67.898217000000002</v>
      </c>
      <c r="F212" s="258">
        <v>57.870483</v>
      </c>
      <c r="G212" s="258">
        <v>123.27695700000001</v>
      </c>
      <c r="H212" s="258">
        <v>594.81225100000006</v>
      </c>
      <c r="I212" s="258">
        <v>585.45054099999993</v>
      </c>
      <c r="J212" s="258">
        <v>619.02104499999996</v>
      </c>
      <c r="K212" s="258">
        <v>693.50802199999998</v>
      </c>
      <c r="L212" s="258">
        <v>769.36307699999998</v>
      </c>
      <c r="M212" s="258">
        <v>779.16189399999996</v>
      </c>
    </row>
    <row r="213" spans="1:13" x14ac:dyDescent="0.25">
      <c r="A213" s="126" t="s">
        <v>304</v>
      </c>
      <c r="B213" s="258">
        <v>4238.5293899999997</v>
      </c>
      <c r="C213" s="258">
        <v>3636.226756</v>
      </c>
      <c r="D213" s="258">
        <v>3241.0329069999998</v>
      </c>
      <c r="E213" s="258">
        <v>3240.0246520000001</v>
      </c>
      <c r="F213" s="258">
        <v>3332.8649779999996</v>
      </c>
      <c r="G213" s="258">
        <v>3400.5080809999999</v>
      </c>
      <c r="H213" s="258">
        <v>3894.6852650000001</v>
      </c>
      <c r="I213" s="258">
        <v>3360.0701259999996</v>
      </c>
      <c r="J213" s="258">
        <v>3319.1282119999996</v>
      </c>
      <c r="K213" s="258">
        <v>3552.3096859999996</v>
      </c>
      <c r="L213" s="258">
        <v>3781.660648</v>
      </c>
      <c r="M213" s="258">
        <v>4090.3598259999999</v>
      </c>
    </row>
    <row r="214" spans="1:13" x14ac:dyDescent="0.25">
      <c r="A214" s="126" t="s">
        <v>350</v>
      </c>
      <c r="B214" s="258">
        <v>2510.003921</v>
      </c>
      <c r="C214" s="258">
        <v>2140.6497169999998</v>
      </c>
      <c r="D214" s="258">
        <v>2136.450507</v>
      </c>
      <c r="E214" s="258">
        <v>2181.9964650000002</v>
      </c>
      <c r="F214" s="258">
        <v>2267.4938469999997</v>
      </c>
      <c r="G214" s="258">
        <v>1627.5051349999999</v>
      </c>
      <c r="H214" s="258">
        <v>1777.179891</v>
      </c>
      <c r="I214" s="258">
        <v>1479.8563590000001</v>
      </c>
      <c r="J214" s="258">
        <v>1425.3376740000001</v>
      </c>
      <c r="K214" s="258">
        <v>1349.295629</v>
      </c>
      <c r="L214" s="258">
        <v>942.73563300000001</v>
      </c>
      <c r="M214" s="258">
        <v>149.49406400000001</v>
      </c>
    </row>
    <row r="215" spans="1:13" x14ac:dyDescent="0.25">
      <c r="A215" s="94" t="s">
        <v>308</v>
      </c>
      <c r="B215" s="269">
        <v>916.00980900000002</v>
      </c>
      <c r="C215" s="269">
        <v>873.19607300000007</v>
      </c>
      <c r="D215" s="269">
        <v>844.69512099999997</v>
      </c>
      <c r="E215" s="269">
        <v>809.16188899999997</v>
      </c>
      <c r="F215" s="269">
        <v>794.46889499999997</v>
      </c>
      <c r="G215" s="269">
        <v>816.08580299999994</v>
      </c>
      <c r="H215" s="269">
        <v>902.42053499999997</v>
      </c>
      <c r="I215" s="269">
        <v>879.20225800000003</v>
      </c>
      <c r="J215" s="269">
        <v>845.56196999999997</v>
      </c>
      <c r="K215" s="269">
        <v>855.26565200000005</v>
      </c>
      <c r="L215" s="269">
        <v>908.73949900000002</v>
      </c>
      <c r="M215" s="269">
        <v>938.21500300000002</v>
      </c>
    </row>
    <row r="216" spans="1:13" x14ac:dyDescent="0.25">
      <c r="A216" s="126" t="s">
        <v>309</v>
      </c>
      <c r="B216" s="258">
        <v>385.35543500000006</v>
      </c>
      <c r="C216" s="258">
        <v>344.29838899999999</v>
      </c>
      <c r="D216" s="258">
        <v>335.64311399999997</v>
      </c>
      <c r="E216" s="258">
        <v>321.07751100000002</v>
      </c>
      <c r="F216" s="258">
        <v>329.39679799999999</v>
      </c>
      <c r="G216" s="258">
        <v>326.77643599999999</v>
      </c>
      <c r="H216" s="258">
        <v>369.31686200000001</v>
      </c>
      <c r="I216" s="258">
        <v>328.27739000000003</v>
      </c>
      <c r="J216" s="258">
        <v>347.80391499999996</v>
      </c>
      <c r="K216" s="258">
        <v>342.82685200000003</v>
      </c>
      <c r="L216" s="258">
        <v>374.71881299999995</v>
      </c>
      <c r="M216" s="258">
        <v>413.565067</v>
      </c>
    </row>
    <row r="217" spans="1:13" x14ac:dyDescent="0.25">
      <c r="A217" s="126" t="s">
        <v>337</v>
      </c>
      <c r="B217" s="258">
        <v>146.51706999999999</v>
      </c>
      <c r="C217" s="258">
        <v>140.4699</v>
      </c>
      <c r="D217" s="258">
        <v>122.36952300000002</v>
      </c>
      <c r="E217" s="258">
        <v>120.987629</v>
      </c>
      <c r="F217" s="258">
        <v>132.72504499999999</v>
      </c>
      <c r="G217" s="258">
        <v>160.869573</v>
      </c>
      <c r="H217" s="258">
        <v>174.11155300000001</v>
      </c>
      <c r="I217" s="258">
        <v>160.90817800000002</v>
      </c>
      <c r="J217" s="258">
        <v>136.370475</v>
      </c>
      <c r="K217" s="258">
        <v>144.027976</v>
      </c>
      <c r="L217" s="258">
        <v>109.07862800000001</v>
      </c>
      <c r="M217" s="258">
        <v>71.717544000000004</v>
      </c>
    </row>
    <row r="218" spans="1:13" x14ac:dyDescent="0.25">
      <c r="A218" s="126" t="s">
        <v>310</v>
      </c>
      <c r="B218" s="258">
        <v>16.792171</v>
      </c>
      <c r="C218" s="258">
        <v>17.652569</v>
      </c>
      <c r="D218" s="258">
        <v>17.707442999999998</v>
      </c>
      <c r="E218" s="258">
        <v>17.937944000000002</v>
      </c>
      <c r="F218" s="258">
        <v>18.755126999999998</v>
      </c>
      <c r="G218" s="258">
        <v>16.089980000000001</v>
      </c>
      <c r="H218" s="258">
        <v>21.712313999999999</v>
      </c>
      <c r="I218" s="258">
        <v>21.550113</v>
      </c>
      <c r="J218" s="258">
        <v>26.404888</v>
      </c>
      <c r="K218" s="258">
        <v>30.922587999999998</v>
      </c>
      <c r="L218" s="258">
        <v>31.322248000000002</v>
      </c>
      <c r="M218" s="258">
        <v>36.192956000000002</v>
      </c>
    </row>
    <row r="219" spans="1:13" x14ac:dyDescent="0.25">
      <c r="A219" s="126" t="s">
        <v>311</v>
      </c>
      <c r="B219" s="258">
        <v>83.018902999999995</v>
      </c>
      <c r="C219" s="258">
        <v>74.627167999999998</v>
      </c>
      <c r="D219" s="258">
        <v>67.427184999999994</v>
      </c>
      <c r="E219" s="258">
        <v>76.611770000000007</v>
      </c>
      <c r="F219" s="258">
        <v>89.509231</v>
      </c>
      <c r="G219" s="258">
        <v>106.059504</v>
      </c>
      <c r="H219" s="258">
        <v>136.42600199999998</v>
      </c>
      <c r="I219" s="258">
        <v>169.203822</v>
      </c>
      <c r="J219" s="258">
        <v>141.463144</v>
      </c>
      <c r="K219" s="258">
        <v>132.13614799999999</v>
      </c>
      <c r="L219" s="258">
        <v>186.13806299999999</v>
      </c>
      <c r="M219" s="258">
        <v>212.40003200000001</v>
      </c>
    </row>
    <row r="220" spans="1:13" x14ac:dyDescent="0.25">
      <c r="A220" s="126" t="s">
        <v>312</v>
      </c>
      <c r="B220" s="258">
        <v>284.32622600000002</v>
      </c>
      <c r="C220" s="258">
        <v>296.14804300000003</v>
      </c>
      <c r="D220" s="258">
        <v>301.54785100000004</v>
      </c>
      <c r="E220" s="258">
        <v>272.547031</v>
      </c>
      <c r="F220" s="258">
        <v>224.08269099999998</v>
      </c>
      <c r="G220" s="258">
        <v>206.29030699999998</v>
      </c>
      <c r="H220" s="258">
        <v>200.85379999999998</v>
      </c>
      <c r="I220" s="258">
        <v>199.26275099999998</v>
      </c>
      <c r="J220" s="258">
        <v>193.519544</v>
      </c>
      <c r="K220" s="258">
        <v>205.35208399999999</v>
      </c>
      <c r="L220" s="258">
        <v>207.48174299999999</v>
      </c>
      <c r="M220" s="258">
        <v>204.33940100000001</v>
      </c>
    </row>
    <row r="221" spans="1:13" x14ac:dyDescent="0.25">
      <c r="A221" s="279" t="s">
        <v>245</v>
      </c>
      <c r="B221" s="280">
        <v>0</v>
      </c>
      <c r="C221" s="280">
        <v>0</v>
      </c>
      <c r="D221" s="280">
        <v>0</v>
      </c>
      <c r="E221" s="280">
        <v>0</v>
      </c>
      <c r="F221" s="280">
        <v>0</v>
      </c>
      <c r="G221" s="280">
        <v>0</v>
      </c>
      <c r="H221" s="280">
        <v>0</v>
      </c>
      <c r="I221" s="280"/>
      <c r="J221" s="280">
        <v>14.019567</v>
      </c>
      <c r="K221" s="280">
        <v>16.623778999999999</v>
      </c>
      <c r="L221" s="280"/>
      <c r="M221" s="280"/>
    </row>
    <row r="222" spans="1:13" x14ac:dyDescent="0.25">
      <c r="A222" s="96" t="s">
        <v>246</v>
      </c>
      <c r="B222" s="285">
        <v>69620.380155000006</v>
      </c>
      <c r="C222" s="285">
        <v>68114.022869000008</v>
      </c>
      <c r="D222" s="285">
        <v>65996.849551000007</v>
      </c>
      <c r="E222" s="285">
        <v>65384.845885000002</v>
      </c>
      <c r="F222" s="285">
        <v>66934.945504000003</v>
      </c>
      <c r="G222" s="285">
        <v>67452.827587000007</v>
      </c>
      <c r="H222" s="285">
        <v>72664.166467000003</v>
      </c>
      <c r="I222" s="285">
        <v>69782.271863999995</v>
      </c>
      <c r="J222" s="285">
        <v>71859.866345999995</v>
      </c>
      <c r="K222" s="285">
        <v>76950.999171999996</v>
      </c>
      <c r="L222" s="285">
        <v>81375.088511000009</v>
      </c>
      <c r="M222" s="285">
        <v>85650.578198000003</v>
      </c>
    </row>
    <row r="223" spans="1:13" ht="15.75" thickBot="1" x14ac:dyDescent="0.3">
      <c r="A223" s="590" t="s">
        <v>543</v>
      </c>
      <c r="B223" s="290">
        <v>1746.8389299999999</v>
      </c>
      <c r="C223" s="290">
        <v>1740.134178</v>
      </c>
      <c r="D223" s="290">
        <v>1787.0600589999999</v>
      </c>
      <c r="E223" s="290">
        <v>1628.145912</v>
      </c>
      <c r="F223" s="290">
        <v>1488.9760510000001</v>
      </c>
      <c r="G223" s="290">
        <v>1394.9290559999999</v>
      </c>
      <c r="H223" s="290">
        <v>1314.1296600000001</v>
      </c>
      <c r="I223" s="290">
        <v>1206.3574610000001</v>
      </c>
      <c r="J223" s="290">
        <v>1122.8564819999999</v>
      </c>
      <c r="K223" s="290">
        <v>1058.431558</v>
      </c>
      <c r="L223" s="290">
        <v>1271.101011</v>
      </c>
      <c r="M223" s="290">
        <v>1396.3118569999999</v>
      </c>
    </row>
    <row r="224" spans="1:13" ht="15.75" thickBot="1" x14ac:dyDescent="0.3">
      <c r="A224" s="126"/>
      <c r="B224" s="591"/>
      <c r="C224" s="591"/>
      <c r="D224" s="591"/>
      <c r="E224" s="591"/>
      <c r="F224" s="591"/>
      <c r="G224" s="591"/>
      <c r="H224" s="591"/>
      <c r="I224" s="591"/>
      <c r="J224" s="591"/>
      <c r="K224" s="591"/>
      <c r="L224" s="591"/>
      <c r="M224" s="591"/>
    </row>
    <row r="225" spans="1:13" x14ac:dyDescent="0.25">
      <c r="A225" s="592" t="s">
        <v>544</v>
      </c>
      <c r="B225" s="622"/>
      <c r="C225" s="622"/>
      <c r="D225" s="622"/>
      <c r="E225" s="622"/>
      <c r="F225" s="622"/>
      <c r="G225" s="622"/>
      <c r="H225" s="622"/>
      <c r="I225" s="622"/>
      <c r="J225" s="622"/>
      <c r="K225" s="622"/>
      <c r="L225" s="622"/>
      <c r="M225" s="622"/>
    </row>
    <row r="226" spans="1:13" x14ac:dyDescent="0.25">
      <c r="A226" s="242" t="s">
        <v>567</v>
      </c>
      <c r="B226" s="602">
        <v>21.794288999999999</v>
      </c>
      <c r="C226" s="602">
        <v>21.893637999999999</v>
      </c>
      <c r="D226" s="602">
        <v>21.915693999999998</v>
      </c>
      <c r="E226" s="602">
        <v>21.606687000000001</v>
      </c>
      <c r="F226" s="602">
        <v>21.453120999999999</v>
      </c>
      <c r="G226" s="602">
        <v>21.416699000000001</v>
      </c>
      <c r="H226" s="602">
        <v>21.319175000000001</v>
      </c>
      <c r="I226" s="602">
        <v>21.283805999999998</v>
      </c>
      <c r="J226" s="602">
        <v>21.270154999999999</v>
      </c>
      <c r="K226" s="602">
        <v>21.255465999999998</v>
      </c>
      <c r="L226" s="602">
        <v>21.230056999999999</v>
      </c>
      <c r="M226" s="602">
        <v>21.213792999999999</v>
      </c>
    </row>
    <row r="227" spans="1:13" x14ac:dyDescent="0.25">
      <c r="A227" s="623" t="s">
        <v>577</v>
      </c>
      <c r="B227" s="624">
        <v>33649</v>
      </c>
      <c r="C227" s="624">
        <v>33635</v>
      </c>
      <c r="D227" s="624">
        <v>33582</v>
      </c>
      <c r="E227" s="624">
        <v>32752</v>
      </c>
      <c r="F227" s="624">
        <v>32254</v>
      </c>
      <c r="G227" s="624">
        <v>32172</v>
      </c>
      <c r="H227" s="624">
        <v>31770</v>
      </c>
      <c r="I227" s="624">
        <v>31758</v>
      </c>
      <c r="J227" s="624">
        <v>31743</v>
      </c>
      <c r="K227" s="624">
        <v>31717</v>
      </c>
      <c r="L227" s="624">
        <v>31690</v>
      </c>
      <c r="M227" s="624">
        <v>31666</v>
      </c>
    </row>
    <row r="228" spans="1:13" ht="26.25" thickBot="1" x14ac:dyDescent="0.3">
      <c r="A228" s="593" t="s">
        <v>549</v>
      </c>
      <c r="B228" s="594">
        <v>21556.135633000002</v>
      </c>
      <c r="C228" s="594">
        <v>20771.126345000001</v>
      </c>
      <c r="D228" s="594">
        <v>20238.830792000001</v>
      </c>
      <c r="E228" s="594">
        <v>19975.160888999999</v>
      </c>
      <c r="F228" s="594">
        <v>20447.040763000001</v>
      </c>
      <c r="G228" s="594">
        <v>20892.419405000001</v>
      </c>
      <c r="H228" s="594">
        <v>21534.300257999999</v>
      </c>
      <c r="I228" s="594">
        <v>19848.109355000001</v>
      </c>
      <c r="J228" s="594">
        <v>21038.475631000001</v>
      </c>
      <c r="K228" s="594">
        <v>22627.317614</v>
      </c>
      <c r="L228" s="594">
        <v>24090.111616999999</v>
      </c>
      <c r="M228" s="594">
        <v>25591.156202999999</v>
      </c>
    </row>
    <row r="229" spans="1:13" x14ac:dyDescent="0.25">
      <c r="A229" s="299" t="s">
        <v>248</v>
      </c>
      <c r="B229" s="243"/>
      <c r="I229" s="174"/>
      <c r="J229" s="174"/>
    </row>
    <row r="230" spans="1:13" x14ac:dyDescent="0.25">
      <c r="A230" s="595" t="s">
        <v>546</v>
      </c>
      <c r="B230" s="595"/>
      <c r="I230" s="174"/>
      <c r="J230" s="174"/>
    </row>
    <row r="231" spans="1:13" x14ac:dyDescent="0.25">
      <c r="A231" s="595" t="s">
        <v>547</v>
      </c>
      <c r="I231" s="174"/>
      <c r="J231" s="174"/>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R77"/>
  <sheetViews>
    <sheetView workbookViewId="0">
      <pane xSplit="1" ySplit="4" topLeftCell="B5" activePane="bottomRight" state="frozen"/>
      <selection activeCell="A32" sqref="A32"/>
      <selection pane="topRight" activeCell="A32" sqref="A32"/>
      <selection pane="bottomLeft" activeCell="A32" sqref="A32"/>
      <selection pane="bottomRight" activeCell="N26" sqref="N26"/>
    </sheetView>
  </sheetViews>
  <sheetFormatPr baseColWidth="10" defaultRowHeight="15" x14ac:dyDescent="0.25"/>
  <cols>
    <col min="1" max="1" width="43.140625" style="300" customWidth="1"/>
    <col min="2" max="2" width="15.85546875" customWidth="1"/>
    <col min="3" max="3" width="15.42578125" customWidth="1"/>
    <col min="4" max="4" width="10.85546875" customWidth="1"/>
    <col min="5" max="5" width="11.42578125" customWidth="1"/>
    <col min="6" max="6" width="9.85546875" style="262" customWidth="1"/>
    <col min="7" max="7" width="10.85546875" customWidth="1"/>
    <col min="9" max="12" width="14.5703125" customWidth="1"/>
    <col min="16" max="17" width="15.85546875" customWidth="1"/>
  </cols>
  <sheetData>
    <row r="1" spans="1:18" ht="18" x14ac:dyDescent="0.25">
      <c r="A1" s="228" t="s">
        <v>249</v>
      </c>
      <c r="B1" s="1578"/>
      <c r="C1" s="1578"/>
      <c r="D1" s="1578"/>
      <c r="E1" s="1578"/>
      <c r="F1" s="1578"/>
      <c r="G1" s="1578"/>
      <c r="I1" s="229"/>
      <c r="J1" s="229"/>
      <c r="K1" s="229"/>
      <c r="L1" s="229"/>
      <c r="M1" s="230"/>
      <c r="N1" s="230"/>
      <c r="O1" s="231"/>
      <c r="P1" s="1743" t="s">
        <v>235</v>
      </c>
      <c r="Q1" s="1743"/>
      <c r="R1" s="1743"/>
    </row>
    <row r="2" spans="1:18" ht="15.75" x14ac:dyDescent="0.25">
      <c r="A2" s="232"/>
      <c r="B2" s="174"/>
      <c r="C2" s="174"/>
      <c r="D2" s="174"/>
      <c r="E2" s="174"/>
      <c r="F2" s="233"/>
      <c r="G2" s="174"/>
      <c r="I2" s="234"/>
      <c r="J2" s="234"/>
      <c r="K2" s="235" t="s">
        <v>236</v>
      </c>
      <c r="L2" s="236"/>
      <c r="M2" s="237"/>
      <c r="N2" s="230"/>
      <c r="O2" s="231"/>
      <c r="P2" s="238"/>
      <c r="Q2" s="238"/>
      <c r="R2" s="231"/>
    </row>
    <row r="3" spans="1:18" ht="15.75" thickBot="1" x14ac:dyDescent="0.3">
      <c r="A3" s="239" t="s">
        <v>254</v>
      </c>
      <c r="B3" s="240"/>
      <c r="C3" s="241"/>
      <c r="D3" s="242" t="s">
        <v>238</v>
      </c>
      <c r="E3" s="242"/>
      <c r="F3" s="243"/>
      <c r="G3" s="243"/>
      <c r="I3" s="1744" t="s">
        <v>239</v>
      </c>
      <c r="J3" s="1744"/>
      <c r="K3" s="1744" t="s">
        <v>240</v>
      </c>
      <c r="L3" s="1744"/>
      <c r="M3" s="1744" t="s">
        <v>241</v>
      </c>
      <c r="N3" s="1744"/>
      <c r="O3" s="231"/>
      <c r="P3" s="244" t="s">
        <v>235</v>
      </c>
      <c r="Q3" s="244" t="s">
        <v>235</v>
      </c>
      <c r="R3" s="244" t="s">
        <v>235</v>
      </c>
    </row>
    <row r="4" spans="1:18" ht="27" customHeight="1" x14ac:dyDescent="0.25">
      <c r="A4" s="245">
        <v>2024</v>
      </c>
      <c r="B4" s="245" t="s">
        <v>244</v>
      </c>
      <c r="C4" s="246" t="s">
        <v>242</v>
      </c>
      <c r="D4" s="247" t="s">
        <v>243</v>
      </c>
      <c r="E4" s="248" t="s">
        <v>2015</v>
      </c>
      <c r="F4" s="246" t="s">
        <v>240</v>
      </c>
      <c r="G4" s="245" t="s">
        <v>241</v>
      </c>
      <c r="I4" s="249" t="s">
        <v>244</v>
      </c>
      <c r="J4" s="249" t="s">
        <v>242</v>
      </c>
      <c r="K4" s="249" t="s">
        <v>244</v>
      </c>
      <c r="L4" s="249" t="s">
        <v>242</v>
      </c>
      <c r="M4" s="250" t="s">
        <v>29</v>
      </c>
      <c r="N4" s="250" t="s">
        <v>104</v>
      </c>
      <c r="O4" s="231"/>
      <c r="P4" s="250" t="s">
        <v>244</v>
      </c>
      <c r="Q4" s="250" t="s">
        <v>242</v>
      </c>
      <c r="R4" s="251" t="s">
        <v>243</v>
      </c>
    </row>
    <row r="5" spans="1:18" s="256" customFormat="1" ht="14.1" customHeight="1" x14ac:dyDescent="0.25">
      <c r="A5" s="95" t="s">
        <v>256</v>
      </c>
      <c r="B5" s="252">
        <v>7820.9126850000002</v>
      </c>
      <c r="C5" s="252">
        <v>1956.770199</v>
      </c>
      <c r="D5" s="253">
        <v>9777.6828839999998</v>
      </c>
      <c r="E5" s="253">
        <v>152.24940507059281</v>
      </c>
      <c r="F5" s="254">
        <v>0.22539903868186686</v>
      </c>
      <c r="G5" s="255">
        <v>3.4441145735840673E-2</v>
      </c>
      <c r="I5" s="252">
        <v>121.78031518579802</v>
      </c>
      <c r="J5" s="252">
        <v>30.469089884794787</v>
      </c>
      <c r="K5" s="254">
        <v>0.25935383209877622</v>
      </c>
      <c r="L5" s="254">
        <v>0.14797048672443119</v>
      </c>
      <c r="M5" s="257">
        <v>1.9715488543738502E-2</v>
      </c>
      <c r="N5" s="257">
        <v>9.7804519995520645E-2</v>
      </c>
      <c r="P5" s="252">
        <v>7669.7007869999998</v>
      </c>
      <c r="Q5" s="252">
        <v>1782.439554</v>
      </c>
      <c r="R5" s="253">
        <v>9452.1403410000003</v>
      </c>
    </row>
    <row r="6" spans="1:18" s="262" customFormat="1" ht="14.1" customHeight="1" x14ac:dyDescent="0.25">
      <c r="A6" s="126" t="s">
        <v>257</v>
      </c>
      <c r="B6" s="258">
        <v>609.72431500000005</v>
      </c>
      <c r="C6" s="258">
        <v>470.65126299999997</v>
      </c>
      <c r="D6" s="259">
        <v>1080.3755780000001</v>
      </c>
      <c r="E6" s="259">
        <v>16.822650208104037</v>
      </c>
      <c r="F6" s="260">
        <v>2.4905247959621422E-2</v>
      </c>
      <c r="G6" s="261">
        <v>-2.1529839567951958E-3</v>
      </c>
      <c r="I6" s="258">
        <v>9.4940862080657276</v>
      </c>
      <c r="J6" s="258">
        <v>7.3285640000383045</v>
      </c>
      <c r="K6" s="260">
        <v>2.0219422462335206E-2</v>
      </c>
      <c r="L6" s="260">
        <v>3.5590534084773369E-2</v>
      </c>
      <c r="M6" s="261">
        <v>-1.626369906874725E-2</v>
      </c>
      <c r="N6" s="261">
        <v>1.6740619073198681E-2</v>
      </c>
      <c r="P6" s="258">
        <v>619.80463099999997</v>
      </c>
      <c r="Q6" s="258">
        <v>462.90199699999999</v>
      </c>
      <c r="R6" s="259">
        <v>1082.7066279999999</v>
      </c>
    </row>
    <row r="7" spans="1:18" s="262" customFormat="1" ht="14.1" customHeight="1" x14ac:dyDescent="0.25">
      <c r="A7" s="126" t="s">
        <v>258</v>
      </c>
      <c r="B7" s="258">
        <v>6935.6602190000003</v>
      </c>
      <c r="C7" s="258">
        <v>1469.837923</v>
      </c>
      <c r="D7" s="259">
        <v>8405.4981420000004</v>
      </c>
      <c r="E7" s="259">
        <v>130.88296139524024</v>
      </c>
      <c r="F7" s="260">
        <v>0.19376688969421257</v>
      </c>
      <c r="G7" s="261">
        <v>3.9996961790275343E-2</v>
      </c>
      <c r="I7" s="258">
        <v>107.99594900367066</v>
      </c>
      <c r="J7" s="258">
        <v>22.887012391569581</v>
      </c>
      <c r="K7" s="260">
        <v>0.22999746044763414</v>
      </c>
      <c r="L7" s="260">
        <v>0.11114878639478759</v>
      </c>
      <c r="M7" s="261">
        <v>2.3342313553861516E-2</v>
      </c>
      <c r="N7" s="261">
        <v>0.12650706122783983</v>
      </c>
      <c r="P7" s="258">
        <v>6777.458654</v>
      </c>
      <c r="Q7" s="258">
        <v>1304.774709</v>
      </c>
      <c r="R7" s="259">
        <v>8082.2333630000003</v>
      </c>
    </row>
    <row r="8" spans="1:18" s="262" customFormat="1" ht="14.1" customHeight="1" x14ac:dyDescent="0.25">
      <c r="A8" s="126" t="s">
        <v>321</v>
      </c>
      <c r="B8" s="258">
        <v>239.74205599999999</v>
      </c>
      <c r="C8" s="258">
        <v>0.75787599999999999</v>
      </c>
      <c r="D8" s="259">
        <v>240.499932</v>
      </c>
      <c r="E8" s="259">
        <v>3.7448516178036058</v>
      </c>
      <c r="F8" s="260">
        <v>5.5441001839566665E-3</v>
      </c>
      <c r="G8" s="261">
        <v>2.6374766226543667E-2</v>
      </c>
      <c r="I8" s="258">
        <v>3.7330506449671788</v>
      </c>
      <c r="J8" s="258">
        <v>1.1800972836426936E-2</v>
      </c>
      <c r="K8" s="260">
        <v>7.950225688888304E-3</v>
      </c>
      <c r="L8" s="260">
        <v>5.7310398867519246E-5</v>
      </c>
      <c r="M8" s="261">
        <v>2.5390287488459951E-2</v>
      </c>
      <c r="N8" s="261">
        <v>0.47406829670575457</v>
      </c>
      <c r="P8" s="258">
        <v>233.80566300000001</v>
      </c>
      <c r="Q8" s="258">
        <v>0.51413900000000001</v>
      </c>
      <c r="R8" s="259">
        <v>234.31980200000001</v>
      </c>
    </row>
    <row r="9" spans="1:18" s="262" customFormat="1" ht="14.1" customHeight="1" x14ac:dyDescent="0.25">
      <c r="A9" s="106" t="s">
        <v>259</v>
      </c>
      <c r="B9" s="263">
        <v>35.786093000000001</v>
      </c>
      <c r="C9" s="263">
        <v>15.523135999999999</v>
      </c>
      <c r="D9" s="264">
        <v>51.309229000000002</v>
      </c>
      <c r="E9" s="264">
        <v>0.79894180273159365</v>
      </c>
      <c r="F9" s="265">
        <v>1.1828007749190331E-3</v>
      </c>
      <c r="G9" s="266">
        <v>-2.9714444130634399E-2</v>
      </c>
      <c r="I9" s="263">
        <v>0.55722929795223519</v>
      </c>
      <c r="J9" s="263">
        <v>0.24171250477935849</v>
      </c>
      <c r="K9" s="265">
        <v>1.1867234335954219E-3</v>
      </c>
      <c r="L9" s="265">
        <v>1.1738557703829481E-3</v>
      </c>
      <c r="M9" s="266">
        <v>-7.3663204945102589E-2</v>
      </c>
      <c r="N9" s="266">
        <v>8.9441729695192596E-2</v>
      </c>
      <c r="P9" s="263">
        <v>38.631838000000002</v>
      </c>
      <c r="Q9" s="263">
        <v>14.248707</v>
      </c>
      <c r="R9" s="264">
        <v>52.880544999999998</v>
      </c>
    </row>
    <row r="10" spans="1:18" s="267" customFormat="1" ht="14.1" customHeight="1" x14ac:dyDescent="0.2">
      <c r="A10" s="95" t="s">
        <v>260</v>
      </c>
      <c r="B10" s="252">
        <v>1543.4198839999999</v>
      </c>
      <c r="C10" s="252">
        <v>92.890196000000003</v>
      </c>
      <c r="D10" s="253">
        <v>1636.31008</v>
      </c>
      <c r="E10" s="253">
        <v>25.479169159666736</v>
      </c>
      <c r="F10" s="254">
        <v>3.7720871436829131E-2</v>
      </c>
      <c r="G10" s="257">
        <v>7.5378079668610543E-2</v>
      </c>
      <c r="I10" s="252">
        <v>24.032765421104791</v>
      </c>
      <c r="J10" s="252">
        <v>1.446403738561947</v>
      </c>
      <c r="K10" s="254">
        <v>5.1182244013615229E-2</v>
      </c>
      <c r="L10" s="254">
        <v>7.0243340383414187E-3</v>
      </c>
      <c r="M10" s="257">
        <v>6.6034675522837594E-2</v>
      </c>
      <c r="N10" s="257">
        <v>0.25867818770994488</v>
      </c>
      <c r="P10" s="252">
        <v>1447.8139590000001</v>
      </c>
      <c r="Q10" s="252">
        <v>73.799797999999996</v>
      </c>
      <c r="R10" s="253">
        <v>1521.6137570000001</v>
      </c>
    </row>
    <row r="11" spans="1:18" s="256" customFormat="1" ht="14.1" customHeight="1" x14ac:dyDescent="0.25">
      <c r="A11" s="126" t="s">
        <v>322</v>
      </c>
      <c r="B11" s="258">
        <v>30.870595999999999</v>
      </c>
      <c r="C11" s="258">
        <v>18.520553</v>
      </c>
      <c r="D11" s="259">
        <v>49.391148999999999</v>
      </c>
      <c r="E11" s="259">
        <v>0.76907516230744277</v>
      </c>
      <c r="F11" s="260">
        <v>1.1385844311038356E-3</v>
      </c>
      <c r="G11" s="261">
        <v>7.6008739628107502E-2</v>
      </c>
      <c r="I11" s="258">
        <v>0.48068953871122727</v>
      </c>
      <c r="J11" s="258">
        <v>0.2883856235962155</v>
      </c>
      <c r="K11" s="260">
        <v>1.0237177800397797E-3</v>
      </c>
      <c r="L11" s="260">
        <v>1.4005197152001517E-3</v>
      </c>
      <c r="M11" s="261">
        <v>6.1366387089523133E-2</v>
      </c>
      <c r="N11" s="261">
        <v>0.10133410273772658</v>
      </c>
      <c r="P11" s="258">
        <v>29.085711</v>
      </c>
      <c r="Q11" s="258">
        <v>16.816471</v>
      </c>
      <c r="R11" s="259">
        <v>45.902181999999996</v>
      </c>
    </row>
    <row r="12" spans="1:18" s="262" customFormat="1" ht="14.1" customHeight="1" x14ac:dyDescent="0.25">
      <c r="A12" s="126" t="s">
        <v>323</v>
      </c>
      <c r="B12" s="258">
        <v>85.360645000000005</v>
      </c>
      <c r="C12" s="258">
        <v>15.983787</v>
      </c>
      <c r="D12" s="259">
        <v>101.34443200000001</v>
      </c>
      <c r="E12" s="259">
        <v>1.5780456026515115</v>
      </c>
      <c r="F12" s="260">
        <v>2.336232195251448E-3</v>
      </c>
      <c r="G12" s="261">
        <v>0.44595220927455181</v>
      </c>
      <c r="I12" s="258">
        <v>1.3291602490973233</v>
      </c>
      <c r="J12" s="258">
        <v>0.24888535355418828</v>
      </c>
      <c r="K12" s="260">
        <v>2.8306939717705395E-3</v>
      </c>
      <c r="L12" s="260">
        <v>1.2086900870108947E-3</v>
      </c>
      <c r="M12" s="261">
        <v>0.45368817112082938</v>
      </c>
      <c r="N12" s="261">
        <v>0.40599413264074191</v>
      </c>
      <c r="P12" s="258">
        <v>58.720052000000003</v>
      </c>
      <c r="Q12" s="258">
        <v>11.368316999999999</v>
      </c>
      <c r="R12" s="259">
        <v>70.088369</v>
      </c>
    </row>
    <row r="13" spans="1:18" s="268" customFormat="1" ht="14.1" customHeight="1" x14ac:dyDescent="0.2">
      <c r="A13" s="126" t="s">
        <v>261</v>
      </c>
      <c r="B13" s="258">
        <v>1380.0741009999999</v>
      </c>
      <c r="C13" s="258">
        <v>35.236462000000003</v>
      </c>
      <c r="D13" s="259">
        <v>1415.310563</v>
      </c>
      <c r="E13" s="259">
        <v>22.037960707386322</v>
      </c>
      <c r="F13" s="260">
        <v>3.2626302583254427E-2</v>
      </c>
      <c r="G13" s="261">
        <v>4.8207211254515103E-2</v>
      </c>
      <c r="I13" s="258">
        <v>21.489289775843705</v>
      </c>
      <c r="J13" s="258">
        <v>0.54867093154261393</v>
      </c>
      <c r="K13" s="260">
        <v>4.5765439545323798E-2</v>
      </c>
      <c r="L13" s="260">
        <v>2.6645726898597991E-3</v>
      </c>
      <c r="M13" s="261">
        <v>4.5942458716044632E-2</v>
      </c>
      <c r="N13" s="261">
        <v>0.14533795770418201</v>
      </c>
      <c r="P13" s="258">
        <v>1319.4550899999999</v>
      </c>
      <c r="Q13" s="258">
        <v>30.765122000000002</v>
      </c>
      <c r="R13" s="259">
        <v>1350.2202119999999</v>
      </c>
    </row>
    <row r="14" spans="1:18" s="262" customFormat="1" ht="14.1" customHeight="1" x14ac:dyDescent="0.25">
      <c r="A14" s="126" t="s">
        <v>324</v>
      </c>
      <c r="B14" s="258">
        <v>21.120588000000001</v>
      </c>
      <c r="C14" s="258">
        <v>6.0721489999999996</v>
      </c>
      <c r="D14" s="259">
        <v>27.192737000000001</v>
      </c>
      <c r="E14" s="259">
        <v>0.42342118062203021</v>
      </c>
      <c r="F14" s="260">
        <v>6.2685779971025221E-4</v>
      </c>
      <c r="G14" s="261">
        <v>0.27624184747051705</v>
      </c>
      <c r="I14" s="258">
        <v>0.32887106238667635</v>
      </c>
      <c r="J14" s="258">
        <v>9.4550118235353781E-2</v>
      </c>
      <c r="K14" s="260">
        <v>7.0039209675429694E-4</v>
      </c>
      <c r="L14" s="260">
        <v>4.5917443113782213E-4</v>
      </c>
      <c r="M14" s="261">
        <v>0.32558714909164044</v>
      </c>
      <c r="N14" s="261">
        <v>0.12993800752454732</v>
      </c>
      <c r="P14" s="258">
        <v>15.933006000000001</v>
      </c>
      <c r="Q14" s="258">
        <v>5.3738780000000004</v>
      </c>
      <c r="R14" s="259">
        <v>21.306884</v>
      </c>
    </row>
    <row r="15" spans="1:18" s="262" customFormat="1" ht="14.1" customHeight="1" x14ac:dyDescent="0.25">
      <c r="A15" s="126" t="s">
        <v>325</v>
      </c>
      <c r="B15" s="258">
        <v>25.993952</v>
      </c>
      <c r="C15" s="258">
        <v>17.077242999999999</v>
      </c>
      <c r="D15" s="259">
        <v>43.071195000000003</v>
      </c>
      <c r="E15" s="259">
        <v>0.67066644441498058</v>
      </c>
      <c r="F15" s="260">
        <v>9.9289433529957697E-4</v>
      </c>
      <c r="G15" s="261">
        <v>0.2632290758816227</v>
      </c>
      <c r="I15" s="258">
        <v>0.40475476392363086</v>
      </c>
      <c r="J15" s="258">
        <v>0.26591168049134956</v>
      </c>
      <c r="K15" s="260">
        <v>8.6200055340365279E-4</v>
      </c>
      <c r="L15" s="260">
        <v>1.291376963893237E-3</v>
      </c>
      <c r="M15" s="261">
        <v>5.5802090803940274E-2</v>
      </c>
      <c r="N15" s="261">
        <v>0.8021556332418005</v>
      </c>
      <c r="P15" s="258">
        <v>24.620099</v>
      </c>
      <c r="Q15" s="258">
        <v>9.4760089999999995</v>
      </c>
      <c r="R15" s="259">
        <v>34.096108000000001</v>
      </c>
    </row>
    <row r="16" spans="1:18" s="267" customFormat="1" ht="14.1" customHeight="1" x14ac:dyDescent="0.2">
      <c r="A16" s="94" t="s">
        <v>263</v>
      </c>
      <c r="B16" s="269">
        <v>838.39066500000001</v>
      </c>
      <c r="C16" s="269">
        <v>459.150756</v>
      </c>
      <c r="D16" s="270">
        <v>1297.5414209999999</v>
      </c>
      <c r="E16" s="270">
        <v>20.204164089323069</v>
      </c>
      <c r="F16" s="271">
        <v>2.9911441433827492E-2</v>
      </c>
      <c r="G16" s="272">
        <v>0.18557527473182911</v>
      </c>
      <c r="I16" s="269">
        <v>13.054675783345715</v>
      </c>
      <c r="J16" s="269">
        <v>7.1494883059773535</v>
      </c>
      <c r="K16" s="271">
        <v>2.7802360225888566E-2</v>
      </c>
      <c r="L16" s="271">
        <v>3.4720868541401238E-2</v>
      </c>
      <c r="M16" s="272">
        <v>0.16639634508974699</v>
      </c>
      <c r="N16" s="272">
        <v>0.22227286230538423</v>
      </c>
      <c r="P16" s="269">
        <v>718.78711599999997</v>
      </c>
      <c r="Q16" s="269">
        <v>375.65323599999999</v>
      </c>
      <c r="R16" s="270">
        <v>1094.4403520000001</v>
      </c>
    </row>
    <row r="17" spans="1:18" s="267" customFormat="1" ht="14.1" customHeight="1" x14ac:dyDescent="0.2">
      <c r="A17" s="126" t="s">
        <v>326</v>
      </c>
      <c r="B17" s="258">
        <v>135.45386500000001</v>
      </c>
      <c r="C17" s="258">
        <v>12.875204999999999</v>
      </c>
      <c r="D17" s="259">
        <v>148.32907</v>
      </c>
      <c r="E17" s="259">
        <v>2.3096487102408174</v>
      </c>
      <c r="F17" s="260">
        <v>3.4193407766665036E-3</v>
      </c>
      <c r="G17" s="261">
        <v>1.0461272505454455</v>
      </c>
      <c r="I17" s="258">
        <v>2.1091674382801955</v>
      </c>
      <c r="J17" s="258">
        <v>0.2004812719606219</v>
      </c>
      <c r="K17" s="260">
        <v>4.491864361012273E-3</v>
      </c>
      <c r="L17" s="260">
        <v>9.7361987191978388E-4</v>
      </c>
      <c r="M17" s="261">
        <v>1.0723025384193852</v>
      </c>
      <c r="N17" s="261">
        <v>0.80612107481781248</v>
      </c>
      <c r="P17" s="258">
        <v>65.363943000000006</v>
      </c>
      <c r="Q17" s="258">
        <v>7.1286500000000004</v>
      </c>
      <c r="R17" s="259">
        <v>72.492592999999999</v>
      </c>
    </row>
    <row r="18" spans="1:18" s="262" customFormat="1" ht="14.1" customHeight="1" x14ac:dyDescent="0.25">
      <c r="A18" s="126" t="s">
        <v>265</v>
      </c>
      <c r="B18" s="258">
        <v>190.982687</v>
      </c>
      <c r="C18" s="258">
        <v>128.10791599999999</v>
      </c>
      <c r="D18" s="259">
        <v>319.09060299999999</v>
      </c>
      <c r="E18" s="259">
        <v>4.9685958367359451</v>
      </c>
      <c r="F18" s="260">
        <v>7.355803621562536E-3</v>
      </c>
      <c r="G18" s="261">
        <v>1.607618377014175E-2</v>
      </c>
      <c r="I18" s="258">
        <v>2.973813000431242</v>
      </c>
      <c r="J18" s="258">
        <v>1.994782836304704</v>
      </c>
      <c r="K18" s="260">
        <v>6.3332879080686393E-3</v>
      </c>
      <c r="L18" s="260">
        <v>9.6874894627177136E-3</v>
      </c>
      <c r="M18" s="261">
        <v>2.3378889878870046E-2</v>
      </c>
      <c r="N18" s="261">
        <v>5.3808093421274794E-3</v>
      </c>
      <c r="P18" s="258">
        <v>186.61972499999999</v>
      </c>
      <c r="Q18" s="258">
        <v>127.422281</v>
      </c>
      <c r="R18" s="259">
        <v>314.04200600000001</v>
      </c>
    </row>
    <row r="19" spans="1:18" s="262" customFormat="1" ht="14.1" customHeight="1" x14ac:dyDescent="0.25">
      <c r="A19" s="126" t="s">
        <v>266</v>
      </c>
      <c r="B19" s="258">
        <v>79.269946000000004</v>
      </c>
      <c r="C19" s="258">
        <v>76.286687999999998</v>
      </c>
      <c r="D19" s="259">
        <v>155.556634</v>
      </c>
      <c r="E19" s="259">
        <v>2.4221899260037354</v>
      </c>
      <c r="F19" s="260">
        <v>3.5859534595422669E-3</v>
      </c>
      <c r="G19" s="261">
        <v>0.27478807173117925</v>
      </c>
      <c r="I19" s="258">
        <v>1.2343212867158087</v>
      </c>
      <c r="J19" s="258">
        <v>1.1878686392879267</v>
      </c>
      <c r="K19" s="260">
        <v>2.6287167615096649E-3</v>
      </c>
      <c r="L19" s="260">
        <v>5.7687807999751862E-3</v>
      </c>
      <c r="M19" s="261">
        <v>9.8351668132397041E-3</v>
      </c>
      <c r="N19" s="261">
        <v>0.75260577316726529</v>
      </c>
      <c r="P19" s="258">
        <v>78.497906</v>
      </c>
      <c r="Q19" s="258">
        <v>43.52758</v>
      </c>
      <c r="R19" s="259">
        <v>122.025486</v>
      </c>
    </row>
    <row r="20" spans="1:18" s="262" customFormat="1" ht="14.1" customHeight="1" x14ac:dyDescent="0.25">
      <c r="A20" s="126" t="s">
        <v>267</v>
      </c>
      <c r="B20" s="258">
        <v>132.63208800000001</v>
      </c>
      <c r="C20" s="258">
        <v>206.689571</v>
      </c>
      <c r="D20" s="259">
        <v>339.32165900000001</v>
      </c>
      <c r="E20" s="259">
        <v>5.2836158958329911</v>
      </c>
      <c r="F20" s="260">
        <v>7.822177979170411E-3</v>
      </c>
      <c r="G20" s="261">
        <v>0.18170021626101751</v>
      </c>
      <c r="I20" s="258">
        <v>2.0652292297507602</v>
      </c>
      <c r="J20" s="258">
        <v>3.2183866660822309</v>
      </c>
      <c r="K20" s="260">
        <v>4.3982897735243181E-3</v>
      </c>
      <c r="L20" s="260">
        <v>1.5629815109287588E-2</v>
      </c>
      <c r="M20" s="261">
        <v>0.13346480224170731</v>
      </c>
      <c r="N20" s="261">
        <v>0.21487590389241307</v>
      </c>
      <c r="P20" s="258">
        <v>117.01473900000001</v>
      </c>
      <c r="Q20" s="258">
        <v>170.13225</v>
      </c>
      <c r="R20" s="259">
        <v>287.14698900000002</v>
      </c>
    </row>
    <row r="21" spans="1:18" s="268" customFormat="1" ht="14.1" customHeight="1" x14ac:dyDescent="0.2">
      <c r="A21" s="126" t="s">
        <v>327</v>
      </c>
      <c r="B21" s="258">
        <v>238.29252700000001</v>
      </c>
      <c r="C21" s="258">
        <v>27.895568999999998</v>
      </c>
      <c r="D21" s="259">
        <v>266.18809600000003</v>
      </c>
      <c r="E21" s="259">
        <v>4.1448449222250154</v>
      </c>
      <c r="F21" s="260">
        <v>6.1362739678474214E-3</v>
      </c>
      <c r="G21" s="261">
        <v>0.10035148790688386</v>
      </c>
      <c r="I21" s="258">
        <v>3.7104798651105622</v>
      </c>
      <c r="J21" s="258">
        <v>0.43436505711445317</v>
      </c>
      <c r="K21" s="260">
        <v>7.9021570150608449E-3</v>
      </c>
      <c r="L21" s="260">
        <v>2.1094561458951133E-3</v>
      </c>
      <c r="M21" s="261">
        <v>6.878505491128295E-2</v>
      </c>
      <c r="N21" s="261">
        <v>0.47164046554695882</v>
      </c>
      <c r="P21" s="258">
        <v>222.95645500000001</v>
      </c>
      <c r="Q21" s="258">
        <v>18.955424000000001</v>
      </c>
      <c r="R21" s="259">
        <v>241.911879</v>
      </c>
    </row>
    <row r="22" spans="1:18" s="262" customFormat="1" ht="14.1" customHeight="1" x14ac:dyDescent="0.25">
      <c r="A22" s="126" t="s">
        <v>268</v>
      </c>
      <c r="B22" s="258">
        <v>61.759549999999997</v>
      </c>
      <c r="C22" s="258">
        <v>7.2958040000000004</v>
      </c>
      <c r="D22" s="259">
        <v>69.055353999999994</v>
      </c>
      <c r="E22" s="259">
        <v>1.0752687204289966</v>
      </c>
      <c r="F22" s="260">
        <v>1.5918915137763643E-3</v>
      </c>
      <c r="G22" s="261">
        <v>0.21530550244322577</v>
      </c>
      <c r="I22" s="258">
        <v>0.96166493191491897</v>
      </c>
      <c r="J22" s="258">
        <v>0.1136037885140775</v>
      </c>
      <c r="K22" s="260">
        <v>2.0480443403896632E-3</v>
      </c>
      <c r="L22" s="260">
        <v>5.5170692474658444E-4</v>
      </c>
      <c r="M22" s="261">
        <v>0.27775702189081031</v>
      </c>
      <c r="N22" s="261">
        <v>-0.1403603301925086</v>
      </c>
      <c r="P22" s="258">
        <v>48.334345999999996</v>
      </c>
      <c r="Q22" s="258">
        <v>8.4870490000000007</v>
      </c>
      <c r="R22" s="259">
        <v>56.821394999999995</v>
      </c>
    </row>
    <row r="23" spans="1:18" s="256" customFormat="1" ht="14.1" customHeight="1" x14ac:dyDescent="0.25">
      <c r="A23" s="94" t="s">
        <v>269</v>
      </c>
      <c r="B23" s="269">
        <v>4187.3977560000003</v>
      </c>
      <c r="C23" s="269">
        <v>1457.2531530000001</v>
      </c>
      <c r="D23" s="270">
        <v>5644.650909</v>
      </c>
      <c r="E23" s="270">
        <v>87.893497152860917</v>
      </c>
      <c r="F23" s="271">
        <v>0.13012274008858374</v>
      </c>
      <c r="G23" s="272">
        <v>7.5532922390135981E-2</v>
      </c>
      <c r="I23" s="269">
        <v>65.202443637047637</v>
      </c>
      <c r="J23" s="269">
        <v>22.691053515813284</v>
      </c>
      <c r="K23" s="271">
        <v>0.13886073125753307</v>
      </c>
      <c r="L23" s="271">
        <v>0.11019712914695816</v>
      </c>
      <c r="M23" s="272">
        <v>7.558985993175571E-2</v>
      </c>
      <c r="N23" s="272">
        <v>7.5369346656197322E-2</v>
      </c>
      <c r="P23" s="269">
        <v>3893.1175459999999</v>
      </c>
      <c r="Q23" s="269">
        <v>1355.118739</v>
      </c>
      <c r="R23" s="270">
        <v>5248.236285</v>
      </c>
    </row>
    <row r="24" spans="1:18" s="267" customFormat="1" ht="14.1" customHeight="1" x14ac:dyDescent="0.2">
      <c r="A24" s="126" t="s">
        <v>270</v>
      </c>
      <c r="B24" s="258">
        <v>305.202</v>
      </c>
      <c r="C24" s="258">
        <v>27.223006000000002</v>
      </c>
      <c r="D24" s="259">
        <v>332.425006</v>
      </c>
      <c r="E24" s="259">
        <v>5.1762273326442081</v>
      </c>
      <c r="F24" s="260">
        <v>7.6631935884139708E-3</v>
      </c>
      <c r="G24" s="261">
        <v>0.15333991568879801</v>
      </c>
      <c r="I24" s="258">
        <v>4.7523348300027628</v>
      </c>
      <c r="J24" s="258">
        <v>0.42389250264144468</v>
      </c>
      <c r="K24" s="260">
        <v>1.0120980945871626E-2</v>
      </c>
      <c r="L24" s="260">
        <v>2.0585970953465602E-3</v>
      </c>
      <c r="M24" s="261">
        <v>0.14842673736212908</v>
      </c>
      <c r="N24" s="261">
        <v>0.21144501332264376</v>
      </c>
      <c r="P24" s="258">
        <v>265.75661300000002</v>
      </c>
      <c r="Q24" s="258">
        <v>22.471516000000001</v>
      </c>
      <c r="R24" s="259">
        <v>288.22812900000002</v>
      </c>
    </row>
    <row r="25" spans="1:18" s="268" customFormat="1" ht="14.1" customHeight="1" x14ac:dyDescent="0.2">
      <c r="A25" s="126" t="s">
        <v>271</v>
      </c>
      <c r="B25" s="258">
        <v>1880.8603579999999</v>
      </c>
      <c r="C25" s="258">
        <v>477.07344599999999</v>
      </c>
      <c r="D25" s="259">
        <v>2357.9338039999998</v>
      </c>
      <c r="E25" s="259">
        <v>36.715653709969487</v>
      </c>
      <c r="F25" s="260">
        <v>5.4356028826295227E-2</v>
      </c>
      <c r="G25" s="261">
        <v>6.6881444829185233E-2</v>
      </c>
      <c r="I25" s="258">
        <v>29.287089172727786</v>
      </c>
      <c r="J25" s="258">
        <v>7.4285645372417033</v>
      </c>
      <c r="K25" s="260">
        <v>6.2372303737076702E-2</v>
      </c>
      <c r="L25" s="260">
        <v>3.6076178001892001E-2</v>
      </c>
      <c r="M25" s="261">
        <v>5.6401916415360409E-2</v>
      </c>
      <c r="N25" s="261">
        <v>0.11030508183037369</v>
      </c>
      <c r="P25" s="258">
        <v>1780.4401230000001</v>
      </c>
      <c r="Q25" s="258">
        <v>429.67780099999999</v>
      </c>
      <c r="R25" s="259">
        <v>2210.1179240000001</v>
      </c>
    </row>
    <row r="26" spans="1:18" s="262" customFormat="1" ht="14.1" customHeight="1" x14ac:dyDescent="0.25">
      <c r="A26" s="273" t="s">
        <v>328</v>
      </c>
      <c r="B26" s="274">
        <v>1209.3622539999999</v>
      </c>
      <c r="C26" s="274">
        <v>243.21633499999999</v>
      </c>
      <c r="D26" s="275">
        <v>1452.578589</v>
      </c>
      <c r="E26" s="275">
        <v>22.618265351540842</v>
      </c>
      <c r="F26" s="276">
        <v>3.3485419956320053E-2</v>
      </c>
      <c r="G26" s="277">
        <v>4.5469220588076897E-2</v>
      </c>
      <c r="I26" s="274">
        <v>18.831116315669121</v>
      </c>
      <c r="J26" s="274">
        <v>3.7871490358717179</v>
      </c>
      <c r="K26" s="276">
        <v>4.010436474659524E-2</v>
      </c>
      <c r="L26" s="276">
        <v>1.8391960122693132E-2</v>
      </c>
      <c r="M26" s="277">
        <v>5.5253574877729639E-2</v>
      </c>
      <c r="N26" s="277">
        <v>-6.0684402158905915E-4</v>
      </c>
      <c r="P26" s="274">
        <v>1146.0394759999999</v>
      </c>
      <c r="Q26" s="274">
        <v>243.36401900000001</v>
      </c>
      <c r="R26" s="275">
        <v>1389.403495</v>
      </c>
    </row>
    <row r="27" spans="1:18" s="256" customFormat="1" ht="14.1" customHeight="1" x14ac:dyDescent="0.25">
      <c r="A27" s="1617" t="s">
        <v>329</v>
      </c>
      <c r="B27" s="274">
        <v>671.49810400000001</v>
      </c>
      <c r="C27" s="274">
        <v>233.857111</v>
      </c>
      <c r="D27" s="275">
        <v>905.35521500000004</v>
      </c>
      <c r="E27" s="275">
        <v>14.097388358428647</v>
      </c>
      <c r="F27" s="276">
        <v>2.0870608869975181E-2</v>
      </c>
      <c r="G27" s="277">
        <v>0.10313061902208953</v>
      </c>
      <c r="I27" s="274">
        <v>10.455972857058663</v>
      </c>
      <c r="J27" s="274">
        <v>3.6414155013699854</v>
      </c>
      <c r="K27" s="276">
        <v>2.2267938990481465E-2</v>
      </c>
      <c r="L27" s="276">
        <v>1.7684217879198869E-2</v>
      </c>
      <c r="M27" s="277">
        <v>5.8476385822475274E-2</v>
      </c>
      <c r="N27" s="277">
        <v>0.25517881578496859</v>
      </c>
      <c r="P27" s="274">
        <v>634.40064700000005</v>
      </c>
      <c r="Q27" s="274">
        <v>186.31378100000001</v>
      </c>
      <c r="R27" s="275">
        <v>820.714428</v>
      </c>
    </row>
    <row r="28" spans="1:18" s="256" customFormat="1" ht="14.1" customHeight="1" x14ac:dyDescent="0.25">
      <c r="A28" s="126" t="s">
        <v>272</v>
      </c>
      <c r="B28" s="258">
        <v>1419.8352749999999</v>
      </c>
      <c r="C28" s="258">
        <v>884.10500400000001</v>
      </c>
      <c r="D28" s="259">
        <v>2303.9402789999999</v>
      </c>
      <c r="E28" s="259">
        <v>35.87491443089489</v>
      </c>
      <c r="F28" s="260">
        <v>5.3111348591271423E-2</v>
      </c>
      <c r="G28" s="261">
        <v>5.7210450132112678E-2</v>
      </c>
      <c r="I28" s="258">
        <v>22.108415509233396</v>
      </c>
      <c r="J28" s="258">
        <v>13.766498921661498</v>
      </c>
      <c r="K28" s="260">
        <v>4.7083982950804383E-2</v>
      </c>
      <c r="L28" s="260">
        <v>6.6855805461592269E-2</v>
      </c>
      <c r="M28" s="261">
        <v>7.0000468609072497E-2</v>
      </c>
      <c r="N28" s="261">
        <v>3.7297992961647486E-2</v>
      </c>
      <c r="P28" s="258">
        <v>1326.9482740000001</v>
      </c>
      <c r="Q28" s="258">
        <v>852.31535199999996</v>
      </c>
      <c r="R28" s="259">
        <v>2179.2636259999999</v>
      </c>
    </row>
    <row r="29" spans="1:18" s="268" customFormat="1" ht="14.1" customHeight="1" x14ac:dyDescent="0.2">
      <c r="A29" s="126" t="s">
        <v>273</v>
      </c>
      <c r="B29" s="258">
        <v>581.50012100000004</v>
      </c>
      <c r="C29" s="258">
        <v>68.851697000000001</v>
      </c>
      <c r="D29" s="259">
        <v>650.35181800000009</v>
      </c>
      <c r="E29" s="259">
        <v>10.126701648210098</v>
      </c>
      <c r="F29" s="260">
        <v>1.4992169036498327E-2</v>
      </c>
      <c r="G29" s="261">
        <v>0.13971520882632249</v>
      </c>
      <c r="I29" s="258">
        <v>9.0546040939414603</v>
      </c>
      <c r="J29" s="258">
        <v>1.0720975542686377</v>
      </c>
      <c r="K29" s="260">
        <v>1.9283463557457178E-2</v>
      </c>
      <c r="L29" s="260">
        <v>5.2065485881273169E-3</v>
      </c>
      <c r="M29" s="261">
        <v>0.11832853271438371</v>
      </c>
      <c r="N29" s="261">
        <v>0.35925303453904167</v>
      </c>
      <c r="P29" s="258">
        <v>519.972534</v>
      </c>
      <c r="Q29" s="258">
        <v>50.654069</v>
      </c>
      <c r="R29" s="259">
        <v>570.62660300000005</v>
      </c>
    </row>
    <row r="30" spans="1:18" s="268" customFormat="1" ht="14.1" customHeight="1" x14ac:dyDescent="0.2">
      <c r="A30" s="94" t="s">
        <v>274</v>
      </c>
      <c r="B30" s="269">
        <v>2690.3541</v>
      </c>
      <c r="C30" s="269">
        <v>241.10248300000001</v>
      </c>
      <c r="D30" s="270">
        <v>2931.4565830000001</v>
      </c>
      <c r="E30" s="270">
        <v>45.64604171018469</v>
      </c>
      <c r="F30" s="271">
        <v>6.7577104267419433E-2</v>
      </c>
      <c r="G30" s="272">
        <v>3.8093108014638055E-2</v>
      </c>
      <c r="I30" s="269">
        <v>41.891807702671464</v>
      </c>
      <c r="J30" s="269">
        <v>3.7542340075132179</v>
      </c>
      <c r="K30" s="271">
        <v>8.9216396300638948E-2</v>
      </c>
      <c r="L30" s="271">
        <v>1.8232111148366328E-2</v>
      </c>
      <c r="M30" s="272">
        <v>3.8208132373418691E-2</v>
      </c>
      <c r="N30" s="272">
        <v>3.6811329785981561E-2</v>
      </c>
      <c r="P30" s="269">
        <v>2591.3436969999998</v>
      </c>
      <c r="Q30" s="269">
        <v>232.542292</v>
      </c>
      <c r="R30" s="270">
        <v>2823.8859889999999</v>
      </c>
    </row>
    <row r="31" spans="1:18" s="268" customFormat="1" ht="14.1" customHeight="1" x14ac:dyDescent="0.2">
      <c r="A31" s="126" t="s">
        <v>330</v>
      </c>
      <c r="B31" s="258">
        <v>454.562096</v>
      </c>
      <c r="C31" s="258">
        <v>8.4271569999999993</v>
      </c>
      <c r="D31" s="259">
        <v>462.98925300000002</v>
      </c>
      <c r="E31" s="259">
        <v>7.2092579765167377</v>
      </c>
      <c r="F31" s="260">
        <v>1.0673012592482812E-2</v>
      </c>
      <c r="G31" s="261">
        <v>4.285922733689862E-2</v>
      </c>
      <c r="I31" s="258">
        <v>7.0780377625961162</v>
      </c>
      <c r="J31" s="258">
        <v>0.13122021392062172</v>
      </c>
      <c r="K31" s="260">
        <v>1.5073997917220297E-2</v>
      </c>
      <c r="L31" s="260">
        <v>6.3725956355552467E-4</v>
      </c>
      <c r="M31" s="261">
        <v>5.1639976582332547E-2</v>
      </c>
      <c r="N31" s="261">
        <v>-0.28097390172452141</v>
      </c>
      <c r="P31" s="258">
        <v>432.24117200000001</v>
      </c>
      <c r="Q31" s="258">
        <v>11.720238</v>
      </c>
      <c r="R31" s="259">
        <v>443.96141</v>
      </c>
    </row>
    <row r="32" spans="1:18" s="267" customFormat="1" ht="14.1" customHeight="1" x14ac:dyDescent="0.2">
      <c r="A32" s="126" t="s">
        <v>331</v>
      </c>
      <c r="B32" s="258">
        <v>111.017681</v>
      </c>
      <c r="C32" s="258">
        <v>55.016081</v>
      </c>
      <c r="D32" s="259">
        <v>166.033762</v>
      </c>
      <c r="E32" s="259">
        <v>2.5853304700132673</v>
      </c>
      <c r="F32" s="260">
        <v>3.8274763855118987E-3</v>
      </c>
      <c r="G32" s="261">
        <v>0.20329953592304029</v>
      </c>
      <c r="I32" s="258">
        <v>1.7286688559132508</v>
      </c>
      <c r="J32" s="258">
        <v>0.85666161410001651</v>
      </c>
      <c r="K32" s="260">
        <v>3.6815218578379384E-3</v>
      </c>
      <c r="L32" s="260">
        <v>4.1603026698796997E-3</v>
      </c>
      <c r="M32" s="261">
        <v>0.16452615393452441</v>
      </c>
      <c r="N32" s="261">
        <v>0.2899690214217403</v>
      </c>
      <c r="P32" s="258">
        <v>95.332921999999996</v>
      </c>
      <c r="Q32" s="258">
        <v>42.649149000000001</v>
      </c>
      <c r="R32" s="259">
        <v>137.98207099999999</v>
      </c>
    </row>
    <row r="33" spans="1:18" s="256" customFormat="1" ht="14.1" customHeight="1" x14ac:dyDescent="0.25">
      <c r="A33" s="126" t="s">
        <v>276</v>
      </c>
      <c r="B33" s="258">
        <v>2124.7743220000002</v>
      </c>
      <c r="C33" s="258">
        <v>177.659244</v>
      </c>
      <c r="D33" s="259">
        <v>2302.4335660000002</v>
      </c>
      <c r="E33" s="259">
        <v>35.851453232512455</v>
      </c>
      <c r="F33" s="260">
        <v>5.3076615243319927E-2</v>
      </c>
      <c r="G33" s="261">
        <v>2.6981539374052232E-2</v>
      </c>
      <c r="I33" s="258">
        <v>33.085101068590987</v>
      </c>
      <c r="J33" s="258">
        <v>2.7663521639214665</v>
      </c>
      <c r="K33" s="260">
        <v>7.0460876492419139E-2</v>
      </c>
      <c r="L33" s="260">
        <v>1.3434548839311345E-2</v>
      </c>
      <c r="M33" s="261">
        <v>2.9559850063146875E-2</v>
      </c>
      <c r="N33" s="261">
        <v>-2.8829299431522015E-3</v>
      </c>
      <c r="P33" s="258">
        <v>2063.7696019999998</v>
      </c>
      <c r="Q33" s="258">
        <v>178.17290399999999</v>
      </c>
      <c r="R33" s="259">
        <v>2241.9425059999999</v>
      </c>
    </row>
    <row r="34" spans="1:18" s="268" customFormat="1" ht="14.1" customHeight="1" x14ac:dyDescent="0.2">
      <c r="A34" s="273" t="s">
        <v>277</v>
      </c>
      <c r="B34" s="274">
        <v>290.21722899999997</v>
      </c>
      <c r="C34" s="274">
        <v>18.644836000000002</v>
      </c>
      <c r="D34" s="275">
        <v>308.86206499999997</v>
      </c>
      <c r="E34" s="275">
        <v>4.8093261157072273</v>
      </c>
      <c r="F34" s="276">
        <v>7.1200112912453376E-3</v>
      </c>
      <c r="G34" s="277">
        <v>0.19110433649821501</v>
      </c>
      <c r="I34" s="274">
        <v>4.5190052674739603</v>
      </c>
      <c r="J34" s="274">
        <v>0.29032084823326648</v>
      </c>
      <c r="K34" s="276">
        <v>9.6240622436047675E-3</v>
      </c>
      <c r="L34" s="276">
        <v>1.4099179654448513E-3</v>
      </c>
      <c r="M34" s="277">
        <v>0.17468116008720402</v>
      </c>
      <c r="N34" s="277">
        <v>0.52241443253411535</v>
      </c>
      <c r="P34" s="274">
        <v>247.060427</v>
      </c>
      <c r="Q34" s="274">
        <v>12.246886</v>
      </c>
      <c r="R34" s="275">
        <v>259.30731300000002</v>
      </c>
    </row>
    <row r="35" spans="1:18" s="262" customFormat="1" ht="14.1" customHeight="1" x14ac:dyDescent="0.25">
      <c r="A35" s="1617" t="s">
        <v>278</v>
      </c>
      <c r="B35" s="274">
        <v>1194.1194969999999</v>
      </c>
      <c r="C35" s="274">
        <v>114.90313999999999</v>
      </c>
      <c r="D35" s="275">
        <v>1309.0226369999998</v>
      </c>
      <c r="E35" s="275">
        <v>20.382939401043121</v>
      </c>
      <c r="F35" s="276">
        <v>3.0176110996135916E-2</v>
      </c>
      <c r="G35" s="277">
        <v>1.9939368543798297E-2</v>
      </c>
      <c r="I35" s="274">
        <v>18.593769623981757</v>
      </c>
      <c r="J35" s="274">
        <v>1.7891697770613681</v>
      </c>
      <c r="K35" s="276">
        <v>3.9598890820606712E-2</v>
      </c>
      <c r="L35" s="276">
        <v>8.6889475119022175E-3</v>
      </c>
      <c r="M35" s="277">
        <v>1.2941641261383419E-2</v>
      </c>
      <c r="N35" s="277">
        <v>9.8828738909102043E-2</v>
      </c>
      <c r="P35" s="274">
        <v>1178.8630740000001</v>
      </c>
      <c r="Q35" s="274">
        <v>104.568743</v>
      </c>
      <c r="R35" s="275">
        <v>1283.4318170000001</v>
      </c>
    </row>
    <row r="36" spans="1:18" s="262" customFormat="1" ht="14.1" customHeight="1" x14ac:dyDescent="0.25">
      <c r="A36" s="1617" t="s">
        <v>279</v>
      </c>
      <c r="B36" s="274">
        <v>154.08284900000001</v>
      </c>
      <c r="C36" s="274">
        <v>10.011371</v>
      </c>
      <c r="D36" s="275">
        <v>164.09422000000001</v>
      </c>
      <c r="E36" s="275">
        <v>2.5551296423618983</v>
      </c>
      <c r="F36" s="276">
        <v>3.7827652911279234E-3</v>
      </c>
      <c r="G36" s="277">
        <v>4.0835396175568528E-2</v>
      </c>
      <c r="I36" s="274">
        <v>2.3992414532301773</v>
      </c>
      <c r="J36" s="274">
        <v>0.15588818913172128</v>
      </c>
      <c r="K36" s="276">
        <v>5.1096309290719431E-3</v>
      </c>
      <c r="L36" s="276">
        <v>7.570574410862926E-4</v>
      </c>
      <c r="M36" s="277">
        <v>4.8402318638206765E-2</v>
      </c>
      <c r="N36" s="277">
        <v>-6.3225403794212931E-2</v>
      </c>
      <c r="P36" s="274">
        <v>146.969199</v>
      </c>
      <c r="Q36" s="274">
        <v>10.687065</v>
      </c>
      <c r="R36" s="275">
        <v>157.65626399999999</v>
      </c>
    </row>
    <row r="37" spans="1:18" s="262" customFormat="1" ht="14.1" customHeight="1" x14ac:dyDescent="0.25">
      <c r="A37" s="1617" t="s">
        <v>280</v>
      </c>
      <c r="B37" s="274">
        <v>269.49134700000002</v>
      </c>
      <c r="C37" s="274">
        <v>2.5394549999999998</v>
      </c>
      <c r="D37" s="275">
        <v>272.03080199999999</v>
      </c>
      <c r="E37" s="275">
        <v>4.2358223575801777</v>
      </c>
      <c r="F37" s="276">
        <v>6.2709623527464429E-3</v>
      </c>
      <c r="G37" s="277">
        <v>3.1028589414084484E-2</v>
      </c>
      <c r="I37" s="274">
        <v>4.1962802168152926</v>
      </c>
      <c r="J37" s="274">
        <v>3.9542140764885769E-2</v>
      </c>
      <c r="K37" s="276">
        <v>8.9367592219719363E-3</v>
      </c>
      <c r="L37" s="276">
        <v>1.9203296971551556E-4</v>
      </c>
      <c r="M37" s="277">
        <v>4.7581876380685229E-2</v>
      </c>
      <c r="N37" s="277">
        <v>-0.61483865859858544</v>
      </c>
      <c r="P37" s="274">
        <v>257.25086800000003</v>
      </c>
      <c r="Q37" s="274">
        <v>6.5932240000000002</v>
      </c>
      <c r="R37" s="275">
        <v>263.84409200000005</v>
      </c>
    </row>
    <row r="38" spans="1:18" s="268" customFormat="1" ht="14.1" customHeight="1" x14ac:dyDescent="0.2">
      <c r="A38" s="1617" t="s">
        <v>281</v>
      </c>
      <c r="B38" s="274">
        <v>216.86339799999999</v>
      </c>
      <c r="C38" s="274">
        <v>31.56044</v>
      </c>
      <c r="D38" s="275">
        <v>248.42383799999999</v>
      </c>
      <c r="E38" s="275">
        <v>3.8682356535355731</v>
      </c>
      <c r="F38" s="276">
        <v>5.726765219854703E-3</v>
      </c>
      <c r="G38" s="277">
        <v>-0.10543341740300005</v>
      </c>
      <c r="I38" s="274">
        <v>3.3768044759475737</v>
      </c>
      <c r="J38" s="274">
        <v>0.49143117758799881</v>
      </c>
      <c r="K38" s="276">
        <v>7.1915332108406071E-3</v>
      </c>
      <c r="L38" s="276">
        <v>2.3865927999229546E-3</v>
      </c>
      <c r="M38" s="277">
        <v>-7.1749855341463054E-2</v>
      </c>
      <c r="N38" s="277">
        <v>-0.28397006473945685</v>
      </c>
      <c r="P38" s="274">
        <v>233.62603200000001</v>
      </c>
      <c r="Q38" s="274">
        <v>44.076984000000003</v>
      </c>
      <c r="R38" s="275">
        <v>277.70301599999999</v>
      </c>
    </row>
    <row r="39" spans="1:18" s="262" customFormat="1" ht="14.1" customHeight="1" x14ac:dyDescent="0.25">
      <c r="A39" s="94" t="s">
        <v>292</v>
      </c>
      <c r="B39" s="269">
        <v>2080.0434019999998</v>
      </c>
      <c r="C39" s="269">
        <v>3127.4039170000001</v>
      </c>
      <c r="D39" s="270">
        <v>5207.4473189999999</v>
      </c>
      <c r="E39" s="270">
        <v>81.085750648712022</v>
      </c>
      <c r="F39" s="271">
        <v>0.12004414886575748</v>
      </c>
      <c r="G39" s="272">
        <v>0.30998020050362074</v>
      </c>
      <c r="I39" s="269">
        <v>32.388590858651121</v>
      </c>
      <c r="J39" s="269">
        <v>48.697159790060915</v>
      </c>
      <c r="K39" s="271">
        <v>6.8977528450757178E-2</v>
      </c>
      <c r="L39" s="271">
        <v>0.2364935238787243</v>
      </c>
      <c r="M39" s="272">
        <v>0.28107914105903964</v>
      </c>
      <c r="N39" s="272">
        <v>0.3299354325065913</v>
      </c>
      <c r="P39" s="269">
        <v>1623.6650299999999</v>
      </c>
      <c r="Q39" s="269">
        <v>2351.5456770000001</v>
      </c>
      <c r="R39" s="270">
        <v>3975.2107070000002</v>
      </c>
    </row>
    <row r="40" spans="1:18" s="262" customFormat="1" ht="14.1" customHeight="1" x14ac:dyDescent="0.25">
      <c r="A40" s="126" t="s">
        <v>293</v>
      </c>
      <c r="B40" s="258">
        <v>256.75452799999999</v>
      </c>
      <c r="C40" s="258">
        <v>134.413094</v>
      </c>
      <c r="D40" s="259">
        <v>391.16762199999999</v>
      </c>
      <c r="E40" s="259">
        <v>6.0909152443298371</v>
      </c>
      <c r="F40" s="260">
        <v>9.0173517599501513E-3</v>
      </c>
      <c r="G40" s="261">
        <v>0.55653057400649919</v>
      </c>
      <c r="I40" s="258">
        <v>3.997953768898368</v>
      </c>
      <c r="J40" s="258">
        <v>2.09296147543147</v>
      </c>
      <c r="K40" s="260">
        <v>8.5143861627848538E-3</v>
      </c>
      <c r="L40" s="260">
        <v>1.0164285490182244E-2</v>
      </c>
      <c r="M40" s="261">
        <v>0.60088334530446641</v>
      </c>
      <c r="N40" s="261">
        <v>0.47829595080842324</v>
      </c>
      <c r="P40" s="258">
        <v>160.38303400000001</v>
      </c>
      <c r="Q40" s="258">
        <v>90.924346999999997</v>
      </c>
      <c r="R40" s="259">
        <v>251.30738100000002</v>
      </c>
    </row>
    <row r="41" spans="1:18" s="256" customFormat="1" ht="14.1" customHeight="1" x14ac:dyDescent="0.25">
      <c r="A41" s="126" t="s">
        <v>294</v>
      </c>
      <c r="B41" s="258">
        <v>1527.635857</v>
      </c>
      <c r="C41" s="258">
        <v>2133.657549</v>
      </c>
      <c r="D41" s="259">
        <v>3661.2934059999998</v>
      </c>
      <c r="E41" s="259">
        <v>57.010413353101377</v>
      </c>
      <c r="F41" s="260">
        <v>8.4401593284957471E-2</v>
      </c>
      <c r="G41" s="261">
        <v>0.3515746233197139</v>
      </c>
      <c r="I41" s="258">
        <v>23.786990553083598</v>
      </c>
      <c r="J41" s="258">
        <v>33.223422800017786</v>
      </c>
      <c r="K41" s="260">
        <v>5.0658820718498802E-2</v>
      </c>
      <c r="L41" s="260">
        <v>0.16134666512712303</v>
      </c>
      <c r="M41" s="261">
        <v>0.2713070870445089</v>
      </c>
      <c r="N41" s="261">
        <v>0.41556496010423749</v>
      </c>
      <c r="P41" s="258">
        <v>1201.6261629999999</v>
      </c>
      <c r="Q41" s="258">
        <v>1507.2833880000001</v>
      </c>
      <c r="R41" s="259">
        <v>2708.9095509999997</v>
      </c>
    </row>
    <row r="42" spans="1:18" s="267" customFormat="1" ht="14.1" customHeight="1" x14ac:dyDescent="0.2">
      <c r="A42" s="273" t="s">
        <v>332</v>
      </c>
      <c r="B42" s="274">
        <v>293.40701000000001</v>
      </c>
      <c r="C42" s="274">
        <v>100.51131700000001</v>
      </c>
      <c r="D42" s="275">
        <v>393.91832700000003</v>
      </c>
      <c r="E42" s="275">
        <v>6.1337467827160959</v>
      </c>
      <c r="F42" s="276">
        <v>9.0807621067626847E-3</v>
      </c>
      <c r="G42" s="277">
        <v>0.13548457611094333</v>
      </c>
      <c r="I42" s="274">
        <v>4.5686737078720627</v>
      </c>
      <c r="J42" s="274">
        <v>1.565073074844034</v>
      </c>
      <c r="K42" s="276">
        <v>9.7298404256694442E-3</v>
      </c>
      <c r="L42" s="276">
        <v>7.600641355537935E-3</v>
      </c>
      <c r="M42" s="277">
        <v>6.356988759190374E-2</v>
      </c>
      <c r="N42" s="277">
        <v>0.41472566694939683</v>
      </c>
      <c r="P42" s="274">
        <v>275.86998599999998</v>
      </c>
      <c r="Q42" s="274">
        <v>71.046507000000005</v>
      </c>
      <c r="R42" s="275">
        <v>346.916493</v>
      </c>
    </row>
    <row r="43" spans="1:18" s="262" customFormat="1" ht="14.1" customHeight="1" x14ac:dyDescent="0.25">
      <c r="A43" s="1617" t="s">
        <v>333</v>
      </c>
      <c r="B43" s="274">
        <v>213.51572400000001</v>
      </c>
      <c r="C43" s="274">
        <v>220.83026799999999</v>
      </c>
      <c r="D43" s="275">
        <v>434.34599200000002</v>
      </c>
      <c r="E43" s="275">
        <v>6.7632505227806554</v>
      </c>
      <c r="F43" s="276">
        <v>1.0012716736019871E-2</v>
      </c>
      <c r="G43" s="277">
        <v>3.4731500801972626E-2</v>
      </c>
      <c r="I43" s="274">
        <v>3.3246774658044735</v>
      </c>
      <c r="J43" s="274">
        <v>3.4385730569761814</v>
      </c>
      <c r="K43" s="276">
        <v>7.0805190472145833E-3</v>
      </c>
      <c r="L43" s="276">
        <v>1.6699131178584851E-2</v>
      </c>
      <c r="M43" s="277">
        <v>-4.0400664655395713E-2</v>
      </c>
      <c r="N43" s="277">
        <v>0.11947821702229167</v>
      </c>
      <c r="P43" s="274">
        <v>222.505077</v>
      </c>
      <c r="Q43" s="274">
        <v>197.26178200000001</v>
      </c>
      <c r="R43" s="275">
        <v>419.76685900000001</v>
      </c>
    </row>
    <row r="44" spans="1:18" s="256" customFormat="1" ht="14.1" customHeight="1" x14ac:dyDescent="0.25">
      <c r="A44" s="1617" t="s">
        <v>334</v>
      </c>
      <c r="B44" s="274">
        <v>1020.713122</v>
      </c>
      <c r="C44" s="274">
        <v>1812.3159639999999</v>
      </c>
      <c r="D44" s="275">
        <v>2833.029086</v>
      </c>
      <c r="E44" s="275">
        <v>44.11341603203352</v>
      </c>
      <c r="F44" s="276">
        <v>6.5308114419122529E-2</v>
      </c>
      <c r="G44" s="277">
        <v>0.45865043442208298</v>
      </c>
      <c r="I44" s="274">
        <v>15.893639363835952</v>
      </c>
      <c r="J44" s="274">
        <v>28.219776668197564</v>
      </c>
      <c r="K44" s="276">
        <v>3.3848461212453197E-2</v>
      </c>
      <c r="L44" s="276">
        <v>0.13704689259300024</v>
      </c>
      <c r="M44" s="277">
        <v>0.45142058569324761</v>
      </c>
      <c r="N44" s="277">
        <v>0.46275414810637305</v>
      </c>
      <c r="P44" s="274">
        <v>703.25109899999995</v>
      </c>
      <c r="Q44" s="274">
        <v>1238.9750979999999</v>
      </c>
      <c r="R44" s="275">
        <v>1942.226197</v>
      </c>
    </row>
    <row r="45" spans="1:18" s="256" customFormat="1" ht="14.1" customHeight="1" x14ac:dyDescent="0.25">
      <c r="A45" s="126" t="s">
        <v>295</v>
      </c>
      <c r="B45" s="258">
        <v>295.65301599999998</v>
      </c>
      <c r="C45" s="258">
        <v>859.33327199999997</v>
      </c>
      <c r="D45" s="259">
        <v>1154.9862880000001</v>
      </c>
      <c r="E45" s="259">
        <v>17.984422004567477</v>
      </c>
      <c r="F45" s="260">
        <v>2.6625203751692653E-2</v>
      </c>
      <c r="G45" s="261">
        <v>0.13792450626197117</v>
      </c>
      <c r="I45" s="258">
        <v>4.6036465210980406</v>
      </c>
      <c r="J45" s="258">
        <v>13.380775483469433</v>
      </c>
      <c r="K45" s="260">
        <v>9.8043215363119475E-3</v>
      </c>
      <c r="L45" s="260">
        <v>6.4982573110179506E-2</v>
      </c>
      <c r="M45" s="261">
        <v>0.12993092823526653</v>
      </c>
      <c r="N45" s="261">
        <v>0.14070090472092533</v>
      </c>
      <c r="P45" s="258">
        <v>261.65583099999998</v>
      </c>
      <c r="Q45" s="258">
        <v>753.337942</v>
      </c>
      <c r="R45" s="259">
        <v>1014.9937729999999</v>
      </c>
    </row>
    <row r="46" spans="1:18" s="268" customFormat="1" ht="14.1" customHeight="1" x14ac:dyDescent="0.2">
      <c r="A46" s="94" t="s">
        <v>296</v>
      </c>
      <c r="B46" s="269">
        <v>6390.4028150000004</v>
      </c>
      <c r="C46" s="269">
        <v>1346.3464389999999</v>
      </c>
      <c r="D46" s="270">
        <v>7736.7492540000003</v>
      </c>
      <c r="E46" s="270">
        <v>120.46979689118058</v>
      </c>
      <c r="F46" s="271">
        <v>0.17835062407555277</v>
      </c>
      <c r="G46" s="272">
        <v>4.2504235295557802E-2</v>
      </c>
      <c r="I46" s="269">
        <v>99.505684351584222</v>
      </c>
      <c r="J46" s="269">
        <v>20.964112539596368</v>
      </c>
      <c r="K46" s="271">
        <v>0.21191586269768681</v>
      </c>
      <c r="L46" s="271">
        <v>0.10181039039757712</v>
      </c>
      <c r="M46" s="272">
        <v>3.162168651702002E-2</v>
      </c>
      <c r="N46" s="272">
        <v>9.7454273904875821E-2</v>
      </c>
      <c r="P46" s="269">
        <v>6194.5215950000002</v>
      </c>
      <c r="Q46" s="269">
        <v>1226.790465</v>
      </c>
      <c r="R46" s="270">
        <v>7421.3120600000002</v>
      </c>
    </row>
    <row r="47" spans="1:18" s="262" customFormat="1" ht="14.1" customHeight="1" x14ac:dyDescent="0.25">
      <c r="A47" s="126" t="s">
        <v>297</v>
      </c>
      <c r="B47" s="258">
        <v>323.63421399999999</v>
      </c>
      <c r="C47" s="258">
        <v>100.419577</v>
      </c>
      <c r="D47" s="259">
        <v>424.05379099999999</v>
      </c>
      <c r="E47" s="259">
        <v>6.6029894979849812</v>
      </c>
      <c r="F47" s="260">
        <v>9.7754568208801903E-3</v>
      </c>
      <c r="G47" s="261">
        <v>0.13169964336020867</v>
      </c>
      <c r="I47" s="258">
        <v>5.0393449170476208</v>
      </c>
      <c r="J47" s="258">
        <v>1.5636445809373609</v>
      </c>
      <c r="K47" s="260">
        <v>1.073222230957248E-2</v>
      </c>
      <c r="L47" s="260">
        <v>7.5937039990414817E-3</v>
      </c>
      <c r="M47" s="261">
        <v>0.15542701174456641</v>
      </c>
      <c r="N47" s="261">
        <v>6.1450225321823204E-2</v>
      </c>
      <c r="P47" s="258">
        <v>280.09922799999998</v>
      </c>
      <c r="Q47" s="258">
        <v>94.606015999999997</v>
      </c>
      <c r="R47" s="259">
        <v>374.70524399999999</v>
      </c>
    </row>
    <row r="48" spans="1:18" s="262" customFormat="1" ht="14.1" customHeight="1" x14ac:dyDescent="0.25">
      <c r="A48" s="126" t="s">
        <v>335</v>
      </c>
      <c r="B48" s="258">
        <v>4447.7204320000001</v>
      </c>
      <c r="C48" s="258">
        <v>411.81036699999999</v>
      </c>
      <c r="D48" s="259">
        <v>4859.5307990000001</v>
      </c>
      <c r="E48" s="259">
        <v>75.668303201023775</v>
      </c>
      <c r="F48" s="260">
        <v>0.11202383872889822</v>
      </c>
      <c r="G48" s="261">
        <v>8.247916957392798E-3</v>
      </c>
      <c r="I48" s="258">
        <v>69.25595744165679</v>
      </c>
      <c r="J48" s="258">
        <v>6.4123457593669784</v>
      </c>
      <c r="K48" s="260">
        <v>0.14749344285042668</v>
      </c>
      <c r="L48" s="260">
        <v>3.1140999834470922E-2</v>
      </c>
      <c r="M48" s="261">
        <v>5.1330833015350574E-3</v>
      </c>
      <c r="N48" s="261">
        <v>4.3162217459609353E-2</v>
      </c>
      <c r="P48" s="258">
        <v>4425.0065050000003</v>
      </c>
      <c r="Q48" s="258">
        <v>394.77116799999999</v>
      </c>
      <c r="R48" s="259">
        <v>4819.7776730000005</v>
      </c>
    </row>
    <row r="49" spans="1:18" s="262" customFormat="1" ht="14.1" customHeight="1" x14ac:dyDescent="0.25">
      <c r="A49" s="126" t="s">
        <v>336</v>
      </c>
      <c r="B49" s="258">
        <v>611.76103000000001</v>
      </c>
      <c r="C49" s="258">
        <v>39.587384999999998</v>
      </c>
      <c r="D49" s="259">
        <v>651.34841500000005</v>
      </c>
      <c r="E49" s="259">
        <v>10.142219772713135</v>
      </c>
      <c r="F49" s="260">
        <v>1.5015142987322689E-2</v>
      </c>
      <c r="G49" s="261">
        <v>8.2027254650893999E-2</v>
      </c>
      <c r="I49" s="258">
        <v>9.5258001274807018</v>
      </c>
      <c r="J49" s="258">
        <v>0.61641964523243264</v>
      </c>
      <c r="K49" s="260">
        <v>2.028696315245903E-2</v>
      </c>
      <c r="L49" s="260">
        <v>2.9935884293367889E-3</v>
      </c>
      <c r="M49" s="261">
        <v>7.0900122474629956E-2</v>
      </c>
      <c r="N49" s="261">
        <v>0.28899944893994189</v>
      </c>
      <c r="P49" s="258">
        <v>571.25871700000005</v>
      </c>
      <c r="Q49" s="258">
        <v>30.711715999999999</v>
      </c>
      <c r="R49" s="259">
        <v>601.97043300000007</v>
      </c>
    </row>
    <row r="50" spans="1:18" s="262" customFormat="1" ht="14.1" customHeight="1" x14ac:dyDescent="0.25">
      <c r="A50" s="126" t="s">
        <v>299</v>
      </c>
      <c r="B50" s="258">
        <v>759.86660500000005</v>
      </c>
      <c r="C50" s="258">
        <v>527.68456100000003</v>
      </c>
      <c r="D50" s="259">
        <v>1287.5511660000002</v>
      </c>
      <c r="E50" s="259">
        <v>20.048604699813467</v>
      </c>
      <c r="F50" s="260">
        <v>2.9681142098095154E-2</v>
      </c>
      <c r="G50" s="261">
        <v>0.13768376708571206</v>
      </c>
      <c r="I50" s="258">
        <v>11.831968771821456</v>
      </c>
      <c r="J50" s="258">
        <v>8.2166359279920123</v>
      </c>
      <c r="K50" s="260">
        <v>2.5198378223632748E-2</v>
      </c>
      <c r="L50" s="260">
        <v>3.9903378213773481E-2</v>
      </c>
      <c r="M50" s="261">
        <v>0.11422259686485603</v>
      </c>
      <c r="N50" s="261">
        <v>0.17325788673819154</v>
      </c>
      <c r="P50" s="258">
        <v>681.97019799999998</v>
      </c>
      <c r="Q50" s="258">
        <v>449.76008000000002</v>
      </c>
      <c r="R50" s="259">
        <v>1131.730278</v>
      </c>
    </row>
    <row r="51" spans="1:18" s="256" customFormat="1" ht="14.1" customHeight="1" x14ac:dyDescent="0.25">
      <c r="A51" s="126" t="s">
        <v>300</v>
      </c>
      <c r="B51" s="258">
        <v>247.42053300000001</v>
      </c>
      <c r="C51" s="258">
        <v>266.84454699999998</v>
      </c>
      <c r="D51" s="259">
        <v>514.26508000000001</v>
      </c>
      <c r="E51" s="259">
        <v>8.0076796729318858</v>
      </c>
      <c r="F51" s="260">
        <v>1.1855043371199331E-2</v>
      </c>
      <c r="G51" s="261">
        <v>4.2862371920940667E-2</v>
      </c>
      <c r="I51" s="258">
        <v>3.8526130780065269</v>
      </c>
      <c r="J51" s="258">
        <v>4.1550665949253585</v>
      </c>
      <c r="K51" s="260">
        <v>8.2048561284342892E-3</v>
      </c>
      <c r="L51" s="260">
        <v>2.0178719769714946E-2</v>
      </c>
      <c r="M51" s="261">
        <v>4.7562277616835624E-2</v>
      </c>
      <c r="N51" s="261">
        <v>3.8542102750072749E-2</v>
      </c>
      <c r="P51" s="258">
        <v>236.18694400000001</v>
      </c>
      <c r="Q51" s="258">
        <v>256.94148200000001</v>
      </c>
      <c r="R51" s="259">
        <v>493.12842599999999</v>
      </c>
    </row>
    <row r="52" spans="1:18" s="256" customFormat="1" ht="14.1" customHeight="1" x14ac:dyDescent="0.25">
      <c r="A52" s="94" t="s">
        <v>301</v>
      </c>
      <c r="B52" s="269">
        <v>3032.9184829999999</v>
      </c>
      <c r="C52" s="269">
        <v>3457.17218</v>
      </c>
      <c r="D52" s="270">
        <v>6490.0906629999999</v>
      </c>
      <c r="E52" s="270">
        <v>101.05793509757677</v>
      </c>
      <c r="F52" s="271">
        <v>0.14961215389713184</v>
      </c>
      <c r="G52" s="272">
        <v>6.7444563973262373E-3</v>
      </c>
      <c r="I52" s="269">
        <v>47.225916420338145</v>
      </c>
      <c r="J52" s="269">
        <v>53.832018677238622</v>
      </c>
      <c r="K52" s="271">
        <v>0.10057637294914476</v>
      </c>
      <c r="L52" s="271">
        <v>0.26143051975453907</v>
      </c>
      <c r="M52" s="272">
        <v>-5.1935836835133808E-2</v>
      </c>
      <c r="N52" s="272">
        <v>6.4548711875962894E-2</v>
      </c>
      <c r="P52" s="269">
        <v>3199.0645789999999</v>
      </c>
      <c r="Q52" s="269">
        <v>3247.547192</v>
      </c>
      <c r="R52" s="270">
        <v>6446.6117709999999</v>
      </c>
    </row>
    <row r="53" spans="1:18" s="262" customFormat="1" ht="14.1" customHeight="1" x14ac:dyDescent="0.25">
      <c r="A53" s="126" t="s">
        <v>550</v>
      </c>
      <c r="B53" s="258">
        <v>179.74220600000001</v>
      </c>
      <c r="C53" s="258">
        <v>66.642345000000006</v>
      </c>
      <c r="D53" s="259">
        <v>246.38455100000002</v>
      </c>
      <c r="E53" s="259">
        <v>3.8364816852179611</v>
      </c>
      <c r="F53" s="260">
        <v>5.6797547640187306E-3</v>
      </c>
      <c r="G53" s="261">
        <v>-0.40343815595878718</v>
      </c>
      <c r="I53" s="258">
        <v>2.7987862005993787</v>
      </c>
      <c r="J53" s="258">
        <v>1.0376954846185822</v>
      </c>
      <c r="K53" s="260">
        <v>5.9605357831696145E-3</v>
      </c>
      <c r="L53" s="260">
        <v>5.0394779270181763E-3</v>
      </c>
      <c r="M53" s="261">
        <v>-0.40423806593349709</v>
      </c>
      <c r="N53" s="261">
        <v>-0.40126995661022002</v>
      </c>
      <c r="P53" s="258">
        <v>301.70139399999999</v>
      </c>
      <c r="Q53" s="258">
        <v>111.30616499999999</v>
      </c>
      <c r="R53" s="259">
        <v>413.00755900000001</v>
      </c>
    </row>
    <row r="54" spans="1:18" s="268" customFormat="1" ht="14.1" customHeight="1" x14ac:dyDescent="0.2">
      <c r="A54" s="126" t="s">
        <v>302</v>
      </c>
      <c r="B54" s="258">
        <v>210.140771</v>
      </c>
      <c r="C54" s="258">
        <v>0.95906999999999998</v>
      </c>
      <c r="D54" s="259">
        <v>211.099841</v>
      </c>
      <c r="E54" s="259">
        <v>3.2870594786152951</v>
      </c>
      <c r="F54" s="260">
        <v>4.8663575810130501E-3</v>
      </c>
      <c r="G54" s="261">
        <v>-4.2770831646315788E-2</v>
      </c>
      <c r="I54" s="258">
        <v>3.2721256912698298</v>
      </c>
      <c r="J54" s="258">
        <v>1.4933787345465462E-2</v>
      </c>
      <c r="K54" s="260">
        <v>6.9686002688113865E-3</v>
      </c>
      <c r="L54" s="260">
        <v>7.2524640233853142E-5</v>
      </c>
      <c r="M54" s="261">
        <v>-4.2570575853277393E-2</v>
      </c>
      <c r="N54" s="261">
        <v>-8.4717132386624039E-2</v>
      </c>
      <c r="P54" s="258">
        <v>219.48434599999999</v>
      </c>
      <c r="Q54" s="258">
        <v>1.0478400000000001</v>
      </c>
      <c r="R54" s="259">
        <v>220.532186</v>
      </c>
    </row>
    <row r="55" spans="1:18" s="262" customFormat="1" ht="14.1" customHeight="1" x14ac:dyDescent="0.25">
      <c r="A55" s="126" t="s">
        <v>303</v>
      </c>
      <c r="B55" s="258">
        <v>1522.9339130000001</v>
      </c>
      <c r="C55" s="258">
        <v>473.42186700000002</v>
      </c>
      <c r="D55" s="259">
        <v>1996.3557800000001</v>
      </c>
      <c r="E55" s="259">
        <v>31.085481439739365</v>
      </c>
      <c r="F55" s="260">
        <v>4.6020788260102106E-2</v>
      </c>
      <c r="G55" s="261">
        <v>5.0224026390132348E-2</v>
      </c>
      <c r="I55" s="258">
        <v>23.713776051737202</v>
      </c>
      <c r="J55" s="258">
        <v>7.3717053880021624</v>
      </c>
      <c r="K55" s="260">
        <v>5.0502896820121483E-2</v>
      </c>
      <c r="L55" s="260">
        <v>3.5800046485672657E-2</v>
      </c>
      <c r="M55" s="261">
        <v>-2.1831476624731838E-3</v>
      </c>
      <c r="N55" s="261">
        <v>0.26374000722524804</v>
      </c>
      <c r="P55" s="258">
        <v>1526.265977</v>
      </c>
      <c r="Q55" s="258">
        <v>374.61967199999998</v>
      </c>
      <c r="R55" s="259">
        <v>1900.8856490000001</v>
      </c>
    </row>
    <row r="56" spans="1:18" s="262" customFormat="1" ht="14.1" customHeight="1" x14ac:dyDescent="0.25">
      <c r="A56" s="126" t="s">
        <v>304</v>
      </c>
      <c r="B56" s="258">
        <v>1056.5381</v>
      </c>
      <c r="C56" s="258">
        <v>2578.168369</v>
      </c>
      <c r="D56" s="259">
        <v>3634.7064689999997</v>
      </c>
      <c r="E56" s="259">
        <v>56.596425152735101</v>
      </c>
      <c r="F56" s="260">
        <v>8.3788700628037532E-2</v>
      </c>
      <c r="G56" s="261">
        <v>8.7773236807528132E-2</v>
      </c>
      <c r="I56" s="258">
        <v>16.451474144517213</v>
      </c>
      <c r="J56" s="258">
        <v>40.144951008217888</v>
      </c>
      <c r="K56" s="260">
        <v>3.503647413413874E-2</v>
      </c>
      <c r="L56" s="260">
        <v>0.19496046526742045</v>
      </c>
      <c r="M56" s="261">
        <v>3.6168197882680886E-2</v>
      </c>
      <c r="N56" s="261">
        <v>0.11043687420413484</v>
      </c>
      <c r="P56" s="258">
        <v>1019.658876</v>
      </c>
      <c r="Q56" s="258">
        <v>2321.7604070000002</v>
      </c>
      <c r="R56" s="259">
        <v>3341.4192830000002</v>
      </c>
    </row>
    <row r="57" spans="1:18" s="262" customFormat="1" ht="14.1" customHeight="1" x14ac:dyDescent="0.25">
      <c r="A57" s="126" t="s">
        <v>350</v>
      </c>
      <c r="B57" s="258">
        <v>63.563490999999999</v>
      </c>
      <c r="C57" s="258">
        <v>337.980527</v>
      </c>
      <c r="D57" s="259">
        <v>401.54401799999999</v>
      </c>
      <c r="E57" s="259">
        <v>6.2524872789845949</v>
      </c>
      <c r="F57" s="260">
        <v>9.2565525717508267E-3</v>
      </c>
      <c r="G57" s="261">
        <v>-0.2964835844048338</v>
      </c>
      <c r="I57" s="258">
        <v>0.989754301072297</v>
      </c>
      <c r="J57" s="258">
        <v>5.2627329779122984</v>
      </c>
      <c r="K57" s="260">
        <v>2.1078658765803717E-3</v>
      </c>
      <c r="L57" s="260">
        <v>2.5558005282954412E-2</v>
      </c>
      <c r="M57" s="261">
        <v>-0.51829047465516465</v>
      </c>
      <c r="N57" s="261">
        <v>-0.22978479537531227</v>
      </c>
      <c r="P57" s="258">
        <v>131.95398399999999</v>
      </c>
      <c r="Q57" s="258">
        <v>438.813107</v>
      </c>
      <c r="R57" s="259">
        <v>570.76709099999994</v>
      </c>
    </row>
    <row r="58" spans="1:18" s="256" customFormat="1" ht="14.1" customHeight="1" x14ac:dyDescent="0.25">
      <c r="A58" s="94" t="s">
        <v>308</v>
      </c>
      <c r="B58" s="269">
        <v>1571.5375979999999</v>
      </c>
      <c r="C58" s="269">
        <v>1085.968001</v>
      </c>
      <c r="D58" s="270">
        <v>2657.5055990000001</v>
      </c>
      <c r="E58" s="270">
        <v>41.380319981700829</v>
      </c>
      <c r="F58" s="271">
        <v>6.1261877114716909E-2</v>
      </c>
      <c r="G58" s="272">
        <v>2.7635447957930825E-2</v>
      </c>
      <c r="I58" s="269">
        <v>24.470589523116757</v>
      </c>
      <c r="J58" s="269">
        <v>16.909730458584068</v>
      </c>
      <c r="K58" s="271">
        <v>5.2114671873312965E-2</v>
      </c>
      <c r="L58" s="271">
        <v>8.2120636218421666E-2</v>
      </c>
      <c r="M58" s="272">
        <v>5.0138836225520844E-2</v>
      </c>
      <c r="N58" s="272">
        <v>-3.2735498681208952E-3</v>
      </c>
      <c r="P58" s="269">
        <v>1496.5045990000001</v>
      </c>
      <c r="Q58" s="269">
        <v>1089.5346469999999</v>
      </c>
      <c r="R58" s="270">
        <v>2586.0392460000003</v>
      </c>
    </row>
    <row r="59" spans="1:18" s="256" customFormat="1" ht="14.1" customHeight="1" x14ac:dyDescent="0.25">
      <c r="A59" s="126" t="s">
        <v>309</v>
      </c>
      <c r="B59" s="258">
        <v>947.23434899999995</v>
      </c>
      <c r="C59" s="258">
        <v>814.15222800000004</v>
      </c>
      <c r="D59" s="259">
        <v>1761.386577</v>
      </c>
      <c r="E59" s="259">
        <v>27.426749428170336</v>
      </c>
      <c r="F59" s="260">
        <v>4.0604184643031428E-2</v>
      </c>
      <c r="G59" s="261">
        <v>-1.7163625488712531E-2</v>
      </c>
      <c r="I59" s="258">
        <v>14.749493086309043</v>
      </c>
      <c r="J59" s="258">
        <v>12.677256341861296</v>
      </c>
      <c r="K59" s="260">
        <v>3.1411788905394179E-2</v>
      </c>
      <c r="L59" s="260">
        <v>6.1565993547175887E-2</v>
      </c>
      <c r="M59" s="261">
        <v>2.305399133442898E-2</v>
      </c>
      <c r="N59" s="261">
        <v>-6.0149747109055185E-2</v>
      </c>
      <c r="P59" s="258">
        <v>925.888914</v>
      </c>
      <c r="Q59" s="258">
        <v>866.25739099999998</v>
      </c>
      <c r="R59" s="259">
        <v>1792.146305</v>
      </c>
    </row>
    <row r="60" spans="1:18" s="268" customFormat="1" ht="14.1" customHeight="1" x14ac:dyDescent="0.2">
      <c r="A60" s="126" t="s">
        <v>337</v>
      </c>
      <c r="B60" s="258">
        <v>66.741558999999995</v>
      </c>
      <c r="C60" s="258">
        <v>43.227286999999997</v>
      </c>
      <c r="D60" s="259">
        <v>109.96884599999998</v>
      </c>
      <c r="E60" s="259">
        <v>1.7123373276092884</v>
      </c>
      <c r="F60" s="260">
        <v>2.5350456204623886E-3</v>
      </c>
      <c r="G60" s="261">
        <v>0.29279756193008488</v>
      </c>
      <c r="I60" s="258">
        <v>1.0392403570238213</v>
      </c>
      <c r="J60" s="258">
        <v>0.6730969705854668</v>
      </c>
      <c r="K60" s="260">
        <v>2.2132556370428992E-3</v>
      </c>
      <c r="L60" s="260">
        <v>3.2688369336550164E-3</v>
      </c>
      <c r="M60" s="261">
        <v>0.25696233802039004</v>
      </c>
      <c r="N60" s="261">
        <v>0.35232358194592561</v>
      </c>
      <c r="P60" s="258">
        <v>53.097501000000001</v>
      </c>
      <c r="Q60" s="258">
        <v>31.965195000000001</v>
      </c>
      <c r="R60" s="259">
        <v>85.062696000000003</v>
      </c>
    </row>
    <row r="61" spans="1:18" s="262" customFormat="1" ht="14.1" customHeight="1" x14ac:dyDescent="0.25">
      <c r="A61" s="126" t="s">
        <v>310</v>
      </c>
      <c r="B61" s="258">
        <v>35.678387000000001</v>
      </c>
      <c r="C61" s="258">
        <v>35.947389999999999</v>
      </c>
      <c r="D61" s="259">
        <v>71.625776999999999</v>
      </c>
      <c r="E61" s="259">
        <v>1.1152930674212844</v>
      </c>
      <c r="F61" s="260">
        <v>1.6511459281482841E-3</v>
      </c>
      <c r="G61" s="261">
        <v>0.2894893990628713</v>
      </c>
      <c r="I61" s="258">
        <v>0.55555219565539471</v>
      </c>
      <c r="J61" s="258">
        <v>0.5597408717658896</v>
      </c>
      <c r="K61" s="260">
        <v>1.1831517323164131E-3</v>
      </c>
      <c r="L61" s="260">
        <v>2.7183328923811715E-3</v>
      </c>
      <c r="M61" s="261">
        <v>9.9444946256652011E-2</v>
      </c>
      <c r="N61" s="261">
        <v>0.55652982008066654</v>
      </c>
      <c r="P61" s="258">
        <v>32.451272000000003</v>
      </c>
      <c r="Q61" s="258">
        <v>23.094571999999999</v>
      </c>
      <c r="R61" s="259">
        <v>55.545844000000002</v>
      </c>
    </row>
    <row r="62" spans="1:18" s="262" customFormat="1" ht="14.1" customHeight="1" x14ac:dyDescent="0.25">
      <c r="A62" s="126" t="s">
        <v>311</v>
      </c>
      <c r="B62" s="258">
        <v>40.047676000000003</v>
      </c>
      <c r="C62" s="258">
        <v>49.344354000000003</v>
      </c>
      <c r="D62" s="259">
        <v>89.392030000000005</v>
      </c>
      <c r="E62" s="259">
        <v>1.391933400481163</v>
      </c>
      <c r="F62" s="260">
        <v>2.0607006656752813E-3</v>
      </c>
      <c r="G62" s="261">
        <v>0.17563427244199881</v>
      </c>
      <c r="I62" s="258">
        <v>0.62358688840658238</v>
      </c>
      <c r="J62" s="258">
        <v>0.76834651207458071</v>
      </c>
      <c r="K62" s="260">
        <v>1.3280442648555399E-3</v>
      </c>
      <c r="L62" s="260">
        <v>3.7314080530325131E-3</v>
      </c>
      <c r="M62" s="261">
        <v>0.19323786677806187</v>
      </c>
      <c r="N62" s="261">
        <v>0.16172458547937563</v>
      </c>
      <c r="P62" s="258">
        <v>33.562190000000001</v>
      </c>
      <c r="Q62" s="258">
        <v>42.475088</v>
      </c>
      <c r="R62" s="259">
        <v>76.037278000000001</v>
      </c>
    </row>
    <row r="63" spans="1:18" s="262" customFormat="1" ht="14.1" customHeight="1" x14ac:dyDescent="0.25">
      <c r="A63" s="126" t="s">
        <v>312</v>
      </c>
      <c r="B63" s="258">
        <v>481.83562499999999</v>
      </c>
      <c r="C63" s="258">
        <v>143.29674</v>
      </c>
      <c r="D63" s="259">
        <v>625.13236499999994</v>
      </c>
      <c r="E63" s="259">
        <v>9.7340066957343012</v>
      </c>
      <c r="F63" s="260">
        <v>1.4410800165189926E-2</v>
      </c>
      <c r="G63" s="261">
        <v>8.2954501645515322E-2</v>
      </c>
      <c r="I63" s="258">
        <v>7.5027169645796885</v>
      </c>
      <c r="J63" s="258">
        <v>2.2312897311546132</v>
      </c>
      <c r="K63" s="260">
        <v>1.5978431267380772E-2</v>
      </c>
      <c r="L63" s="260">
        <v>1.0836064640937568E-2</v>
      </c>
      <c r="M63" s="261">
        <v>6.7177381888720911E-2</v>
      </c>
      <c r="N63" s="261">
        <v>0.13960559269754036</v>
      </c>
      <c r="P63" s="258">
        <v>451.50472000000002</v>
      </c>
      <c r="Q63" s="258">
        <v>125.74239799999999</v>
      </c>
      <c r="R63" s="259">
        <v>577.247118</v>
      </c>
    </row>
    <row r="64" spans="1:18" s="262" customFormat="1" ht="14.1" customHeight="1" x14ac:dyDescent="0.25">
      <c r="A64" s="279" t="s">
        <v>245</v>
      </c>
      <c r="B64" s="280"/>
      <c r="C64" s="280"/>
      <c r="D64" s="359"/>
      <c r="E64" s="360"/>
      <c r="F64" s="1618"/>
      <c r="G64" s="362"/>
      <c r="I64" s="258"/>
      <c r="J64" s="258"/>
      <c r="K64" s="260"/>
      <c r="L64" s="260"/>
      <c r="M64" s="261"/>
      <c r="N64" s="261"/>
      <c r="P64" s="258" t="e">
        <v>#REF!</v>
      </c>
      <c r="Q64" s="258" t="e">
        <v>#REF!</v>
      </c>
      <c r="R64" s="259" t="e">
        <v>#REF!</v>
      </c>
    </row>
    <row r="65" spans="1:18" s="262" customFormat="1" ht="14.1" customHeight="1" x14ac:dyDescent="0.25">
      <c r="A65" s="96" t="s">
        <v>250</v>
      </c>
      <c r="B65" s="285">
        <v>30155.377391999999</v>
      </c>
      <c r="C65" s="285">
        <v>13224.057326</v>
      </c>
      <c r="D65" s="286">
        <v>43379.434717999997</v>
      </c>
      <c r="E65" s="286">
        <v>675.46607989522511</v>
      </c>
      <c r="F65" s="287">
        <v>1</v>
      </c>
      <c r="G65" s="530">
        <v>6.9262496675717378E-2</v>
      </c>
      <c r="I65" s="285">
        <v>469.55278894594232</v>
      </c>
      <c r="J65" s="285">
        <v>205.91329094928278</v>
      </c>
      <c r="K65" s="287">
        <v>1</v>
      </c>
      <c r="L65" s="287">
        <v>1</v>
      </c>
      <c r="M65" s="289">
        <v>4.5808237135189334E-2</v>
      </c>
      <c r="N65" s="289">
        <v>0.12689299746515181</v>
      </c>
      <c r="P65" s="285">
        <v>28834.518912</v>
      </c>
      <c r="Q65" s="285">
        <v>11734.971604</v>
      </c>
      <c r="R65" s="286">
        <v>40569.490515999998</v>
      </c>
    </row>
    <row r="66" spans="1:18" s="262" customFormat="1" ht="14.1" customHeight="1" thickBot="1" x14ac:dyDescent="0.3">
      <c r="A66" s="590" t="s">
        <v>251</v>
      </c>
      <c r="B66" s="290">
        <v>767.58487200000002</v>
      </c>
      <c r="C66" s="291"/>
      <c r="D66" s="292"/>
      <c r="E66" s="292">
        <v>11.952150779447097</v>
      </c>
      <c r="F66" s="1619"/>
      <c r="G66" s="261">
        <v>0.11339844153318679</v>
      </c>
      <c r="I66" s="290">
        <v>11.952150779447097</v>
      </c>
      <c r="J66" s="291"/>
      <c r="K66" s="293"/>
      <c r="L66" s="293"/>
      <c r="M66" s="294">
        <v>0.11339844153318679</v>
      </c>
      <c r="N66" s="294"/>
      <c r="P66" s="290">
        <v>689.40717299999994</v>
      </c>
      <c r="Q66" s="290"/>
      <c r="R66" s="292">
        <v>689.40717299999994</v>
      </c>
    </row>
    <row r="67" spans="1:18" s="262" customFormat="1" ht="14.1" customHeight="1" thickBot="1" x14ac:dyDescent="0.3">
      <c r="A67" s="1620" t="s">
        <v>252</v>
      </c>
      <c r="B67" s="295">
        <v>1940.044506</v>
      </c>
      <c r="C67" s="295">
        <v>600.059168</v>
      </c>
      <c r="D67" s="296">
        <v>2540.103674</v>
      </c>
      <c r="E67" s="296">
        <v>545.62311569014855</v>
      </c>
      <c r="F67" s="1621"/>
      <c r="G67" s="1622">
        <v>6.0739599664132671E-2</v>
      </c>
      <c r="I67" s="295">
        <v>416.72831655503325</v>
      </c>
      <c r="J67" s="295">
        <v>128.89479913511525</v>
      </c>
      <c r="K67" s="297"/>
      <c r="L67" s="297"/>
      <c r="M67" s="298">
        <v>6.2193414725467688E-2</v>
      </c>
      <c r="N67" s="298">
        <v>5.6066399301596404E-2</v>
      </c>
      <c r="P67" s="295">
        <v>1826.4512649999999</v>
      </c>
      <c r="Q67" s="295">
        <v>568.20212100000003</v>
      </c>
      <c r="R67" s="296">
        <v>2394.653386</v>
      </c>
    </row>
    <row r="68" spans="1:18" x14ac:dyDescent="0.25">
      <c r="A68" s="299" t="s">
        <v>248</v>
      </c>
      <c r="B68" s="243"/>
      <c r="C68" s="243"/>
      <c r="D68" s="243"/>
      <c r="E68" s="243"/>
      <c r="F68" s="243"/>
      <c r="G68" s="243"/>
    </row>
    <row r="69" spans="1:18" ht="42" customHeight="1" x14ac:dyDescent="0.25">
      <c r="A69" s="1746" t="s">
        <v>2004</v>
      </c>
      <c r="B69" s="1746"/>
      <c r="C69" s="1746"/>
      <c r="D69" s="1746"/>
      <c r="E69" s="1746"/>
      <c r="F69" s="1746"/>
      <c r="G69" s="1746"/>
    </row>
    <row r="73" spans="1:18" ht="15" customHeight="1" x14ac:dyDescent="0.25"/>
    <row r="77" spans="1:18" ht="15" customHeight="1" x14ac:dyDescent="0.25"/>
  </sheetData>
  <mergeCells count="5">
    <mergeCell ref="P1:R1"/>
    <mergeCell ref="I3:J3"/>
    <mergeCell ref="K3:L3"/>
    <mergeCell ref="M3:N3"/>
    <mergeCell ref="A69:G69"/>
  </mergeCells>
  <pageMargins left="0.7" right="0.7" top="0.75" bottom="0.75" header="0.3" footer="0.3"/>
  <pageSetup paperSize="9" scale="74"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M234"/>
  <sheetViews>
    <sheetView workbookViewId="0">
      <selection activeCell="L3" sqref="L3"/>
    </sheetView>
  </sheetViews>
  <sheetFormatPr baseColWidth="10" defaultRowHeight="15" x14ac:dyDescent="0.25"/>
  <cols>
    <col min="1" max="1" width="46.42578125" style="300" customWidth="1"/>
    <col min="2" max="11" width="9.5703125" customWidth="1"/>
  </cols>
  <sheetData>
    <row r="1" spans="1:13" ht="18" x14ac:dyDescent="0.25">
      <c r="A1" s="228" t="s">
        <v>551</v>
      </c>
      <c r="B1" s="585"/>
      <c r="C1" s="228"/>
      <c r="D1" s="228"/>
      <c r="E1" s="228"/>
      <c r="F1" s="228"/>
      <c r="G1" s="228"/>
      <c r="H1" s="228"/>
      <c r="I1" s="228"/>
      <c r="J1" s="228"/>
      <c r="K1" s="228"/>
    </row>
    <row r="2" spans="1:13" x14ac:dyDescent="0.25">
      <c r="A2" s="232"/>
      <c r="B2" s="174"/>
      <c r="C2" s="174"/>
      <c r="D2" s="174"/>
      <c r="E2" s="174"/>
      <c r="F2" s="174"/>
      <c r="G2" s="174"/>
      <c r="H2" s="174"/>
      <c r="I2" s="174"/>
      <c r="J2" s="174"/>
      <c r="K2" s="174"/>
    </row>
    <row r="3" spans="1:13" x14ac:dyDescent="0.25">
      <c r="A3" s="232"/>
      <c r="B3" s="174"/>
      <c r="C3" s="174"/>
      <c r="D3" s="174"/>
      <c r="E3" s="174"/>
      <c r="F3" s="174" t="s">
        <v>552</v>
      </c>
      <c r="G3" s="174"/>
      <c r="H3" s="174"/>
      <c r="I3" s="174"/>
      <c r="J3" s="174"/>
      <c r="K3" s="174"/>
    </row>
    <row r="4" spans="1:13" ht="15.75" thickBot="1" x14ac:dyDescent="0.3">
      <c r="A4" s="232"/>
      <c r="B4" s="174"/>
      <c r="C4" s="174"/>
      <c r="D4" s="174" t="s">
        <v>553</v>
      </c>
      <c r="E4" s="174"/>
      <c r="F4" s="174"/>
      <c r="G4" s="174"/>
      <c r="H4" s="174"/>
      <c r="I4" s="174"/>
      <c r="J4" s="174"/>
      <c r="K4" s="174"/>
    </row>
    <row r="5" spans="1:13" ht="29.1" customHeight="1" x14ac:dyDescent="0.25">
      <c r="A5" s="600" t="s">
        <v>554</v>
      </c>
      <c r="B5" s="245">
        <v>2013</v>
      </c>
      <c r="C5" s="245">
        <v>2014</v>
      </c>
      <c r="D5" s="245">
        <v>2015</v>
      </c>
      <c r="E5" s="245">
        <v>2016</v>
      </c>
      <c r="F5" s="245">
        <v>2017</v>
      </c>
      <c r="G5" s="245">
        <v>2018</v>
      </c>
      <c r="H5" s="245">
        <v>2019</v>
      </c>
      <c r="I5" s="245">
        <v>2020</v>
      </c>
      <c r="J5" s="245">
        <v>2021</v>
      </c>
      <c r="K5" s="245">
        <v>2022</v>
      </c>
      <c r="L5" s="245">
        <v>2023</v>
      </c>
      <c r="M5" s="245">
        <v>2024</v>
      </c>
    </row>
    <row r="6" spans="1:13" x14ac:dyDescent="0.25">
      <c r="A6" s="620" t="s">
        <v>567</v>
      </c>
      <c r="B6" s="588">
        <v>50.700271999999998</v>
      </c>
      <c r="C6" s="588">
        <v>53.844884999999998</v>
      </c>
      <c r="D6" s="588">
        <v>54.358122999999999</v>
      </c>
      <c r="E6" s="588">
        <v>58.932057</v>
      </c>
      <c r="F6" s="588">
        <v>62.794187000000001</v>
      </c>
      <c r="G6" s="588">
        <v>63.083641</v>
      </c>
      <c r="H6" s="588">
        <v>63.385942999999997</v>
      </c>
      <c r="I6" s="588">
        <v>63.373027999999998</v>
      </c>
      <c r="J6" s="588">
        <v>63.601461999999998</v>
      </c>
      <c r="K6" s="588">
        <v>63.829219999999999</v>
      </c>
      <c r="L6" s="588">
        <v>63.963085</v>
      </c>
      <c r="M6" s="588">
        <v>64.221485000000001</v>
      </c>
    </row>
    <row r="7" spans="1:13" x14ac:dyDescent="0.25">
      <c r="A7" s="620" t="s">
        <v>578</v>
      </c>
      <c r="B7" s="621">
        <v>1086</v>
      </c>
      <c r="C7" s="621">
        <v>1049</v>
      </c>
      <c r="D7" s="621">
        <v>1057</v>
      </c>
      <c r="E7" s="621">
        <v>1025</v>
      </c>
      <c r="F7" s="621">
        <v>876</v>
      </c>
      <c r="G7" s="621">
        <v>873</v>
      </c>
      <c r="H7" s="621">
        <v>875</v>
      </c>
      <c r="I7" s="621">
        <v>871</v>
      </c>
      <c r="J7" s="621">
        <v>871</v>
      </c>
      <c r="K7" s="621">
        <v>871</v>
      </c>
      <c r="L7" s="621">
        <v>870</v>
      </c>
      <c r="M7" s="621">
        <v>870</v>
      </c>
    </row>
    <row r="8" spans="1:13" ht="25.5" x14ac:dyDescent="0.25">
      <c r="A8" s="589" t="s">
        <v>542</v>
      </c>
      <c r="B8" s="589"/>
      <c r="C8" s="589"/>
      <c r="D8" s="589"/>
      <c r="E8" s="589"/>
      <c r="F8" s="589"/>
      <c r="G8" s="589"/>
      <c r="H8" s="589"/>
      <c r="I8" s="589"/>
      <c r="J8" s="589"/>
      <c r="K8" s="589"/>
      <c r="L8" s="589"/>
      <c r="M8" s="589"/>
    </row>
    <row r="9" spans="1:13" s="256" customFormat="1" ht="14.1" customHeight="1" x14ac:dyDescent="0.25">
      <c r="A9" s="95" t="s">
        <v>256</v>
      </c>
      <c r="B9" s="252">
        <v>4479.230294</v>
      </c>
      <c r="C9" s="252">
        <v>4848.9152700000004</v>
      </c>
      <c r="D9" s="252">
        <v>5071.3128530000004</v>
      </c>
      <c r="E9" s="252">
        <v>5430.2991679999996</v>
      </c>
      <c r="F9" s="252">
        <v>6116.6446610000003</v>
      </c>
      <c r="G9" s="252">
        <v>6385.977648</v>
      </c>
      <c r="H9" s="252">
        <v>6423.9908740000001</v>
      </c>
      <c r="I9" s="252">
        <v>6634.4034949999996</v>
      </c>
      <c r="J9" s="252">
        <v>6821.7539660000002</v>
      </c>
      <c r="K9" s="252">
        <v>7176.8048930000004</v>
      </c>
      <c r="L9" s="252">
        <v>7669.7007869999998</v>
      </c>
      <c r="M9" s="252">
        <v>7820.9126850000002</v>
      </c>
    </row>
    <row r="10" spans="1:13" s="262" customFormat="1" ht="14.1" customHeight="1" x14ac:dyDescent="0.25">
      <c r="A10" s="126" t="s">
        <v>257</v>
      </c>
      <c r="B10" s="258">
        <v>646.23240099999998</v>
      </c>
      <c r="C10" s="258">
        <v>662.53161299999999</v>
      </c>
      <c r="D10" s="258">
        <v>600.737076</v>
      </c>
      <c r="E10" s="258">
        <v>640.39049499999999</v>
      </c>
      <c r="F10" s="258">
        <v>675.09432400000003</v>
      </c>
      <c r="G10" s="258">
        <v>753.31774700000005</v>
      </c>
      <c r="H10" s="258">
        <v>541.44536000000005</v>
      </c>
      <c r="I10" s="258">
        <v>616.11854900000003</v>
      </c>
      <c r="J10" s="258">
        <v>607.84269800000004</v>
      </c>
      <c r="K10" s="258">
        <v>567.65793900000006</v>
      </c>
      <c r="L10" s="258">
        <v>619.80463099999997</v>
      </c>
      <c r="M10" s="258">
        <v>609.72431500000005</v>
      </c>
    </row>
    <row r="11" spans="1:13" s="262" customFormat="1" ht="14.1" customHeight="1" x14ac:dyDescent="0.25">
      <c r="A11" s="126" t="s">
        <v>258</v>
      </c>
      <c r="B11" s="258">
        <v>3687.568119</v>
      </c>
      <c r="C11" s="258">
        <v>4044.831725</v>
      </c>
      <c r="D11" s="258">
        <v>4320.4109630000003</v>
      </c>
      <c r="E11" s="258">
        <v>4622.023142</v>
      </c>
      <c r="F11" s="258">
        <v>5243.443158</v>
      </c>
      <c r="G11" s="258">
        <v>5420.1677550000004</v>
      </c>
      <c r="H11" s="258">
        <v>5665.7060149999998</v>
      </c>
      <c r="I11" s="258">
        <v>5804.2593429999997</v>
      </c>
      <c r="J11" s="258">
        <v>5981.3819219999996</v>
      </c>
      <c r="K11" s="258">
        <v>6365.6473260000002</v>
      </c>
      <c r="L11" s="258">
        <v>6777.458654</v>
      </c>
      <c r="M11" s="258">
        <v>6935.6602190000003</v>
      </c>
    </row>
    <row r="12" spans="1:13" s="262" customFormat="1" ht="14.1" customHeight="1" x14ac:dyDescent="0.25">
      <c r="A12" s="126" t="s">
        <v>321</v>
      </c>
      <c r="B12" s="258">
        <v>144.54730599999999</v>
      </c>
      <c r="C12" s="258">
        <v>140.432492</v>
      </c>
      <c r="D12" s="258">
        <v>147.19026299999999</v>
      </c>
      <c r="E12" s="258">
        <v>154.14931899999999</v>
      </c>
      <c r="F12" s="258">
        <v>181.137034</v>
      </c>
      <c r="G12" s="258">
        <v>191.034008</v>
      </c>
      <c r="H12" s="258">
        <v>193.858473</v>
      </c>
      <c r="I12" s="258">
        <v>189.689436</v>
      </c>
      <c r="J12" s="258">
        <v>207.91362799999999</v>
      </c>
      <c r="K12" s="258">
        <v>219.436181</v>
      </c>
      <c r="L12" s="258">
        <v>233.80566300000001</v>
      </c>
      <c r="M12" s="258">
        <v>239.74205599999999</v>
      </c>
    </row>
    <row r="13" spans="1:13" s="262" customFormat="1" ht="14.1" customHeight="1" x14ac:dyDescent="0.25">
      <c r="A13" s="106" t="s">
        <v>259</v>
      </c>
      <c r="B13" s="263">
        <v>0.88246599999999997</v>
      </c>
      <c r="C13" s="263">
        <v>1.1194379999999999</v>
      </c>
      <c r="D13" s="263">
        <v>2.9745509999999999</v>
      </c>
      <c r="E13" s="263">
        <v>13.73621</v>
      </c>
      <c r="F13" s="263">
        <v>16.970144000000001</v>
      </c>
      <c r="G13" s="263">
        <v>21.458136</v>
      </c>
      <c r="H13" s="263">
        <v>22.981024999999999</v>
      </c>
      <c r="I13" s="263">
        <v>24.336165999999999</v>
      </c>
      <c r="J13" s="263">
        <v>24.615717</v>
      </c>
      <c r="K13" s="263">
        <v>24.063445999999999</v>
      </c>
      <c r="L13" s="263">
        <v>38.631838000000002</v>
      </c>
      <c r="M13" s="263">
        <v>35.786093000000001</v>
      </c>
    </row>
    <row r="14" spans="1:13" s="267" customFormat="1" ht="14.1" customHeight="1" x14ac:dyDescent="0.2">
      <c r="A14" s="95" t="s">
        <v>260</v>
      </c>
      <c r="B14" s="252">
        <v>883.40629300000001</v>
      </c>
      <c r="C14" s="252">
        <v>891.95031300000005</v>
      </c>
      <c r="D14" s="252">
        <v>1002.60995</v>
      </c>
      <c r="E14" s="252">
        <v>1031.3643179999999</v>
      </c>
      <c r="F14" s="252">
        <v>1124.1921609999999</v>
      </c>
      <c r="G14" s="252">
        <v>1151.0784610000001</v>
      </c>
      <c r="H14" s="252">
        <v>1293.090604</v>
      </c>
      <c r="I14" s="252">
        <v>1322.369567</v>
      </c>
      <c r="J14" s="252">
        <v>1337.7597490000001</v>
      </c>
      <c r="K14" s="252">
        <v>1370.8440860000001</v>
      </c>
      <c r="L14" s="252">
        <v>1447.8139590000001</v>
      </c>
      <c r="M14" s="252">
        <v>1543.4198839999999</v>
      </c>
    </row>
    <row r="15" spans="1:13" s="256" customFormat="1" ht="14.1" customHeight="1" x14ac:dyDescent="0.25">
      <c r="A15" s="126" t="s">
        <v>322</v>
      </c>
      <c r="B15" s="258">
        <v>28.310746999999999</v>
      </c>
      <c r="C15" s="258">
        <v>35.197512000000003</v>
      </c>
      <c r="D15" s="258">
        <v>38.010255000000001</v>
      </c>
      <c r="E15" s="258">
        <v>41.515802000000001</v>
      </c>
      <c r="F15" s="258">
        <v>44.754316000000003</v>
      </c>
      <c r="G15" s="258">
        <v>47.144480999999999</v>
      </c>
      <c r="H15" s="258">
        <v>45.689475000000002</v>
      </c>
      <c r="I15" s="258">
        <v>42.098874000000002</v>
      </c>
      <c r="J15" s="258">
        <v>35.078861000000003</v>
      </c>
      <c r="K15" s="258">
        <v>33.772846000000001</v>
      </c>
      <c r="L15" s="258">
        <v>29.085711</v>
      </c>
      <c r="M15" s="258">
        <v>30.870595999999999</v>
      </c>
    </row>
    <row r="16" spans="1:13" s="262" customFormat="1" ht="14.1" customHeight="1" x14ac:dyDescent="0.25">
      <c r="A16" s="126" t="s">
        <v>323</v>
      </c>
      <c r="B16" s="258">
        <v>32.117902999999998</v>
      </c>
      <c r="C16" s="258">
        <v>32.734510999999998</v>
      </c>
      <c r="D16" s="258">
        <v>33.684970999999997</v>
      </c>
      <c r="E16" s="258">
        <v>36.708787999999998</v>
      </c>
      <c r="F16" s="258">
        <v>38.484934000000003</v>
      </c>
      <c r="G16" s="258">
        <v>38.501724000000003</v>
      </c>
      <c r="H16" s="258">
        <v>39.183385999999999</v>
      </c>
      <c r="I16" s="258">
        <v>41.386589999999998</v>
      </c>
      <c r="J16" s="258">
        <v>44.840508999999997</v>
      </c>
      <c r="K16" s="258">
        <v>50.243561999999997</v>
      </c>
      <c r="L16" s="258">
        <v>58.720052000000003</v>
      </c>
      <c r="M16" s="258">
        <v>85.360645000000005</v>
      </c>
    </row>
    <row r="17" spans="1:13" s="268" customFormat="1" ht="14.1" customHeight="1" x14ac:dyDescent="0.2">
      <c r="A17" s="126" t="s">
        <v>261</v>
      </c>
      <c r="B17" s="258">
        <v>796.58754899999997</v>
      </c>
      <c r="C17" s="258">
        <v>798.70505500000002</v>
      </c>
      <c r="D17" s="258">
        <v>903.41182300000003</v>
      </c>
      <c r="E17" s="258">
        <v>916.53767300000004</v>
      </c>
      <c r="F17" s="258">
        <v>999.19563800000003</v>
      </c>
      <c r="G17" s="258">
        <v>1029.758896</v>
      </c>
      <c r="H17" s="258">
        <v>1170.8770469999999</v>
      </c>
      <c r="I17" s="258">
        <v>1186.162472</v>
      </c>
      <c r="J17" s="258">
        <v>1217.627119</v>
      </c>
      <c r="K17" s="258">
        <v>1246.877334</v>
      </c>
      <c r="L17" s="258">
        <v>1319.4550899999999</v>
      </c>
      <c r="M17" s="258">
        <v>1380.0741009999999</v>
      </c>
    </row>
    <row r="18" spans="1:13" s="262" customFormat="1" ht="14.1" customHeight="1" x14ac:dyDescent="0.25">
      <c r="A18" s="126" t="s">
        <v>324</v>
      </c>
      <c r="B18" s="258">
        <v>14.566681000000001</v>
      </c>
      <c r="C18" s="258">
        <v>13.928680999999999</v>
      </c>
      <c r="D18" s="258">
        <v>15.059348999999999</v>
      </c>
      <c r="E18" s="258">
        <v>15.687609</v>
      </c>
      <c r="F18" s="258">
        <v>19.194862000000001</v>
      </c>
      <c r="G18" s="258">
        <v>13.502214</v>
      </c>
      <c r="H18" s="258">
        <v>13.417612</v>
      </c>
      <c r="I18" s="258">
        <v>26.539936999999998</v>
      </c>
      <c r="J18" s="258">
        <v>16.621703</v>
      </c>
      <c r="K18" s="258">
        <v>16.606089000000001</v>
      </c>
      <c r="L18" s="258">
        <v>15.933006000000001</v>
      </c>
      <c r="M18" s="258">
        <v>21.120588000000001</v>
      </c>
    </row>
    <row r="19" spans="1:13" s="262" customFormat="1" ht="14.1" customHeight="1" x14ac:dyDescent="0.25">
      <c r="A19" s="126" t="s">
        <v>325</v>
      </c>
      <c r="B19" s="258">
        <v>11.823411</v>
      </c>
      <c r="C19" s="258">
        <v>11.384551999999999</v>
      </c>
      <c r="D19" s="258">
        <v>12.443549000000001</v>
      </c>
      <c r="E19" s="258">
        <v>20.914444</v>
      </c>
      <c r="F19" s="258">
        <v>22.562408999999999</v>
      </c>
      <c r="G19" s="258">
        <v>22.171144999999999</v>
      </c>
      <c r="H19" s="258">
        <v>23.923082000000001</v>
      </c>
      <c r="I19" s="258">
        <v>26.181692999999999</v>
      </c>
      <c r="J19" s="258">
        <v>23.591555</v>
      </c>
      <c r="K19" s="258">
        <v>23.344252999999998</v>
      </c>
      <c r="L19" s="258">
        <v>24.620099</v>
      </c>
      <c r="M19" s="258">
        <v>25.993952</v>
      </c>
    </row>
    <row r="20" spans="1:13" s="267" customFormat="1" ht="14.1" customHeight="1" x14ac:dyDescent="0.2">
      <c r="A20" s="94" t="s">
        <v>263</v>
      </c>
      <c r="B20" s="269">
        <v>312.23488600000002</v>
      </c>
      <c r="C20" s="269">
        <v>368.90404899999999</v>
      </c>
      <c r="D20" s="269">
        <v>432.99487699999997</v>
      </c>
      <c r="E20" s="269">
        <v>449.86274200000003</v>
      </c>
      <c r="F20" s="269">
        <v>518.47691599999996</v>
      </c>
      <c r="G20" s="269">
        <v>532.71400300000005</v>
      </c>
      <c r="H20" s="269">
        <v>545.44207600000004</v>
      </c>
      <c r="I20" s="269">
        <v>557.02401099999997</v>
      </c>
      <c r="J20" s="269">
        <v>613.64541899999995</v>
      </c>
      <c r="K20" s="269">
        <v>668.747163</v>
      </c>
      <c r="L20" s="269">
        <v>718.78711599999997</v>
      </c>
      <c r="M20" s="269">
        <v>838.39066500000001</v>
      </c>
    </row>
    <row r="21" spans="1:13" s="267" customFormat="1" ht="14.1" customHeight="1" x14ac:dyDescent="0.2">
      <c r="A21" s="126" t="s">
        <v>326</v>
      </c>
      <c r="B21" s="258">
        <v>38.800154999999997</v>
      </c>
      <c r="C21" s="258">
        <v>49.066167999999998</v>
      </c>
      <c r="D21" s="258">
        <v>41.408848999999996</v>
      </c>
      <c r="E21" s="258">
        <v>36.051287000000002</v>
      </c>
      <c r="F21" s="258">
        <v>33.212015000000001</v>
      </c>
      <c r="G21" s="258">
        <v>31.677364000000001</v>
      </c>
      <c r="H21" s="258">
        <v>31.759226999999999</v>
      </c>
      <c r="I21" s="258">
        <v>32.948163999999998</v>
      </c>
      <c r="J21" s="258">
        <v>54.193401999999999</v>
      </c>
      <c r="K21" s="258">
        <v>56.003878</v>
      </c>
      <c r="L21" s="258">
        <v>65.363943000000006</v>
      </c>
      <c r="M21" s="258">
        <v>135.45386500000001</v>
      </c>
    </row>
    <row r="22" spans="1:13" s="262" customFormat="1" ht="14.1" customHeight="1" x14ac:dyDescent="0.25">
      <c r="A22" s="126" t="s">
        <v>265</v>
      </c>
      <c r="B22" s="258">
        <v>64.186643000000004</v>
      </c>
      <c r="C22" s="258">
        <v>84.269593999999998</v>
      </c>
      <c r="D22" s="258">
        <v>101.598157</v>
      </c>
      <c r="E22" s="258">
        <v>108.651882</v>
      </c>
      <c r="F22" s="258">
        <v>145.66928200000001</v>
      </c>
      <c r="G22" s="258">
        <v>154.33053200000001</v>
      </c>
      <c r="H22" s="258">
        <v>162.41699299999999</v>
      </c>
      <c r="I22" s="258">
        <v>163.08646100000001</v>
      </c>
      <c r="J22" s="258">
        <v>169.77238399999999</v>
      </c>
      <c r="K22" s="258">
        <v>172.21817899999999</v>
      </c>
      <c r="L22" s="258">
        <v>186.61972499999999</v>
      </c>
      <c r="M22" s="258">
        <v>190.982687</v>
      </c>
    </row>
    <row r="23" spans="1:13" s="262" customFormat="1" ht="14.1" customHeight="1" x14ac:dyDescent="0.25">
      <c r="A23" s="126" t="s">
        <v>266</v>
      </c>
      <c r="B23" s="258">
        <v>10.233997</v>
      </c>
      <c r="C23" s="258">
        <v>9.3013019999999997</v>
      </c>
      <c r="D23" s="258">
        <v>39.995759999999997</v>
      </c>
      <c r="E23" s="258">
        <v>40.540602</v>
      </c>
      <c r="F23" s="258">
        <v>48.897247999999998</v>
      </c>
      <c r="G23" s="258">
        <v>39.872135</v>
      </c>
      <c r="H23" s="258">
        <v>42.352764000000001</v>
      </c>
      <c r="I23" s="258">
        <v>60.451732</v>
      </c>
      <c r="J23" s="258">
        <v>65.358104999999995</v>
      </c>
      <c r="K23" s="258">
        <v>86.105812</v>
      </c>
      <c r="L23" s="258">
        <v>78.497906</v>
      </c>
      <c r="M23" s="258">
        <v>79.269946000000004</v>
      </c>
    </row>
    <row r="24" spans="1:13" s="262" customFormat="1" ht="14.1" customHeight="1" x14ac:dyDescent="0.25">
      <c r="A24" s="126" t="s">
        <v>267</v>
      </c>
      <c r="B24" s="258">
        <v>67.533473999999998</v>
      </c>
      <c r="C24" s="258">
        <v>69.020132000000004</v>
      </c>
      <c r="D24" s="258">
        <v>76.909367000000003</v>
      </c>
      <c r="E24" s="258">
        <v>76.666464000000005</v>
      </c>
      <c r="F24" s="258">
        <v>81.211793999999998</v>
      </c>
      <c r="G24" s="258">
        <v>87.345350999999994</v>
      </c>
      <c r="H24" s="258">
        <v>89.055792999999994</v>
      </c>
      <c r="I24" s="258">
        <v>90.499605000000003</v>
      </c>
      <c r="J24" s="258">
        <v>97.869938000000005</v>
      </c>
      <c r="K24" s="258">
        <v>103.555719</v>
      </c>
      <c r="L24" s="258">
        <v>117.01473900000001</v>
      </c>
      <c r="M24" s="258">
        <v>132.63208800000001</v>
      </c>
    </row>
    <row r="25" spans="1:13" s="268" customFormat="1" ht="14.1" customHeight="1" x14ac:dyDescent="0.2">
      <c r="A25" s="126" t="s">
        <v>327</v>
      </c>
      <c r="B25" s="258">
        <v>107.580382</v>
      </c>
      <c r="C25" s="258">
        <v>132.789117</v>
      </c>
      <c r="D25" s="258">
        <v>143.89891</v>
      </c>
      <c r="E25" s="258">
        <v>152.89900800000001</v>
      </c>
      <c r="F25" s="258">
        <v>167.560562</v>
      </c>
      <c r="G25" s="258">
        <v>175.378052</v>
      </c>
      <c r="H25" s="258">
        <v>175.21579700000001</v>
      </c>
      <c r="I25" s="258">
        <v>169.99474599999999</v>
      </c>
      <c r="J25" s="258">
        <v>184.31572499999999</v>
      </c>
      <c r="K25" s="258">
        <v>203.57039</v>
      </c>
      <c r="L25" s="258">
        <v>222.95645500000001</v>
      </c>
      <c r="M25" s="258">
        <v>238.29252700000001</v>
      </c>
    </row>
    <row r="26" spans="1:13" s="262" customFormat="1" ht="14.1" customHeight="1" x14ac:dyDescent="0.25">
      <c r="A26" s="126" t="s">
        <v>268</v>
      </c>
      <c r="B26" s="258">
        <v>23.900231999999999</v>
      </c>
      <c r="C26" s="258">
        <v>24.457733999999999</v>
      </c>
      <c r="D26" s="258">
        <v>29.183831999999999</v>
      </c>
      <c r="E26" s="258">
        <v>35.053497</v>
      </c>
      <c r="F26" s="258">
        <v>41.926011000000003</v>
      </c>
      <c r="G26" s="258">
        <v>44.110568000000001</v>
      </c>
      <c r="H26" s="258">
        <v>44.641499000000003</v>
      </c>
      <c r="I26" s="258">
        <v>40.043300000000002</v>
      </c>
      <c r="J26" s="258">
        <v>42.135863000000001</v>
      </c>
      <c r="K26" s="258">
        <v>47.293182000000002</v>
      </c>
      <c r="L26" s="258">
        <v>48.334345999999996</v>
      </c>
      <c r="M26" s="258">
        <v>61.759549999999997</v>
      </c>
    </row>
    <row r="27" spans="1:13" s="256" customFormat="1" ht="14.1" customHeight="1" x14ac:dyDescent="0.25">
      <c r="A27" s="94" t="s">
        <v>269</v>
      </c>
      <c r="B27" s="269">
        <v>2127.8304309999999</v>
      </c>
      <c r="C27" s="269">
        <v>2303.24368</v>
      </c>
      <c r="D27" s="269">
        <v>2470.299849</v>
      </c>
      <c r="E27" s="269">
        <v>2577.8855669999998</v>
      </c>
      <c r="F27" s="269">
        <v>2850.7545129999999</v>
      </c>
      <c r="G27" s="269">
        <v>2999.51469</v>
      </c>
      <c r="H27" s="269">
        <v>3115.17148</v>
      </c>
      <c r="I27" s="269">
        <v>3048.2069670000001</v>
      </c>
      <c r="J27" s="269">
        <v>3132.6434100000001</v>
      </c>
      <c r="K27" s="269">
        <v>3488.665943</v>
      </c>
      <c r="L27" s="269">
        <v>3893.1175459999999</v>
      </c>
      <c r="M27" s="269">
        <v>4187.3977560000003</v>
      </c>
    </row>
    <row r="28" spans="1:13" s="267" customFormat="1" ht="14.1" customHeight="1" x14ac:dyDescent="0.2">
      <c r="A28" s="126" t="s">
        <v>270</v>
      </c>
      <c r="B28" s="258">
        <v>128.01272700000001</v>
      </c>
      <c r="C28" s="258">
        <v>135.285552</v>
      </c>
      <c r="D28" s="258">
        <v>160.321967</v>
      </c>
      <c r="E28" s="258">
        <v>166.69245000000001</v>
      </c>
      <c r="F28" s="258">
        <v>197.87097399999999</v>
      </c>
      <c r="G28" s="258">
        <v>217.49025399999999</v>
      </c>
      <c r="H28" s="258">
        <v>227.418724</v>
      </c>
      <c r="I28" s="258">
        <v>216.41615300000001</v>
      </c>
      <c r="J28" s="258">
        <v>220.52004700000001</v>
      </c>
      <c r="K28" s="258">
        <v>231.13352699999999</v>
      </c>
      <c r="L28" s="258">
        <v>265.75661300000002</v>
      </c>
      <c r="M28" s="258">
        <v>305.202</v>
      </c>
    </row>
    <row r="29" spans="1:13" s="268" customFormat="1" ht="14.1" customHeight="1" x14ac:dyDescent="0.2">
      <c r="A29" s="126" t="s">
        <v>271</v>
      </c>
      <c r="B29" s="258">
        <v>1115.493111</v>
      </c>
      <c r="C29" s="258">
        <v>1169.6109819999999</v>
      </c>
      <c r="D29" s="258">
        <v>1236.2672580000001</v>
      </c>
      <c r="E29" s="258">
        <v>1318.7869009999999</v>
      </c>
      <c r="F29" s="258">
        <v>1438.753616</v>
      </c>
      <c r="G29" s="258">
        <v>1503.229296</v>
      </c>
      <c r="H29" s="258">
        <v>1553.0383340000001</v>
      </c>
      <c r="I29" s="258">
        <v>1510.4572889999999</v>
      </c>
      <c r="J29" s="258">
        <v>1552.851999</v>
      </c>
      <c r="K29" s="258">
        <v>1678.7695590000001</v>
      </c>
      <c r="L29" s="258">
        <v>1780.4401230000001</v>
      </c>
      <c r="M29" s="258">
        <v>1880.8603579999999</v>
      </c>
    </row>
    <row r="30" spans="1:13" s="262" customFormat="1" ht="14.1" customHeight="1" x14ac:dyDescent="0.25">
      <c r="A30" s="273" t="s">
        <v>328</v>
      </c>
      <c r="B30" s="274">
        <v>767.80148499999996</v>
      </c>
      <c r="C30" s="274">
        <v>799.63063599999998</v>
      </c>
      <c r="D30" s="274">
        <v>815.88986999999997</v>
      </c>
      <c r="E30" s="274">
        <v>860.32085600000005</v>
      </c>
      <c r="F30" s="274">
        <v>939.09221000000002</v>
      </c>
      <c r="G30" s="274">
        <v>978.19804899999997</v>
      </c>
      <c r="H30" s="274">
        <v>1008.993429</v>
      </c>
      <c r="I30" s="274">
        <v>975.67269099999999</v>
      </c>
      <c r="J30" s="274">
        <v>1007.021386</v>
      </c>
      <c r="K30" s="274">
        <v>1080.832494</v>
      </c>
      <c r="L30" s="274">
        <v>1146.0394759999999</v>
      </c>
      <c r="M30" s="274">
        <v>1209.3622539999999</v>
      </c>
    </row>
    <row r="31" spans="1:13" s="256" customFormat="1" ht="14.1" customHeight="1" x14ac:dyDescent="0.25">
      <c r="A31" s="278" t="s">
        <v>329</v>
      </c>
      <c r="B31" s="274">
        <v>347.69162499999999</v>
      </c>
      <c r="C31" s="274">
        <v>369.980346</v>
      </c>
      <c r="D31" s="274">
        <v>420.377387</v>
      </c>
      <c r="E31" s="274">
        <v>458.46604400000001</v>
      </c>
      <c r="F31" s="274">
        <v>499.661406</v>
      </c>
      <c r="G31" s="274">
        <v>525.03124700000001</v>
      </c>
      <c r="H31" s="274">
        <v>544.04490399999997</v>
      </c>
      <c r="I31" s="274">
        <v>534.78459799999996</v>
      </c>
      <c r="J31" s="274">
        <v>545.83061199999997</v>
      </c>
      <c r="K31" s="274">
        <v>597.93706399999996</v>
      </c>
      <c r="L31" s="274">
        <v>634.40064700000005</v>
      </c>
      <c r="M31" s="274">
        <v>671.49810400000001</v>
      </c>
    </row>
    <row r="32" spans="1:13" s="256" customFormat="1" ht="14.1" customHeight="1" x14ac:dyDescent="0.25">
      <c r="A32" s="126" t="s">
        <v>272</v>
      </c>
      <c r="B32" s="258">
        <v>678.06115</v>
      </c>
      <c r="C32" s="258">
        <v>748.35223499999995</v>
      </c>
      <c r="D32" s="258">
        <v>791.85658799999999</v>
      </c>
      <c r="E32" s="258">
        <v>806.21291099999996</v>
      </c>
      <c r="F32" s="258">
        <v>855.46702300000004</v>
      </c>
      <c r="G32" s="258">
        <v>898.92062399999998</v>
      </c>
      <c r="H32" s="258">
        <v>921.88724500000001</v>
      </c>
      <c r="I32" s="258">
        <v>922.54526499999997</v>
      </c>
      <c r="J32" s="258">
        <v>934.56945399999995</v>
      </c>
      <c r="K32" s="258">
        <v>1101.3450069999999</v>
      </c>
      <c r="L32" s="258">
        <v>1326.9482740000001</v>
      </c>
      <c r="M32" s="258">
        <v>1419.8352749999999</v>
      </c>
    </row>
    <row r="33" spans="1:13" s="268" customFormat="1" ht="14.1" customHeight="1" x14ac:dyDescent="0.2">
      <c r="A33" s="126" t="s">
        <v>273</v>
      </c>
      <c r="B33" s="258">
        <v>206.263442</v>
      </c>
      <c r="C33" s="258">
        <v>249.99490900000001</v>
      </c>
      <c r="D33" s="258">
        <v>281.85403400000001</v>
      </c>
      <c r="E33" s="258">
        <v>286.19330400000001</v>
      </c>
      <c r="F33" s="258">
        <v>358.66289799999998</v>
      </c>
      <c r="G33" s="258">
        <v>379.87451499999997</v>
      </c>
      <c r="H33" s="258">
        <v>412.82717500000001</v>
      </c>
      <c r="I33" s="258">
        <v>398.78825799999998</v>
      </c>
      <c r="J33" s="258">
        <v>424.701908</v>
      </c>
      <c r="K33" s="258">
        <v>477.41784899999999</v>
      </c>
      <c r="L33" s="258">
        <v>519.972534</v>
      </c>
      <c r="M33" s="258">
        <v>581.50012100000004</v>
      </c>
    </row>
    <row r="34" spans="1:13" s="268" customFormat="1" ht="14.1" customHeight="1" x14ac:dyDescent="0.2">
      <c r="A34" s="94" t="s">
        <v>274</v>
      </c>
      <c r="B34" s="269">
        <v>778.17414199999996</v>
      </c>
      <c r="C34" s="269">
        <v>875.14778899999999</v>
      </c>
      <c r="D34" s="269">
        <v>1702.3422880000001</v>
      </c>
      <c r="E34" s="269">
        <v>1736.4294560000001</v>
      </c>
      <c r="F34" s="269">
        <v>1948.2785759999999</v>
      </c>
      <c r="G34" s="269">
        <v>2016.7031460000001</v>
      </c>
      <c r="H34" s="269">
        <v>2138.2642850000002</v>
      </c>
      <c r="I34" s="269">
        <v>2257.4617280000002</v>
      </c>
      <c r="J34" s="269">
        <v>2363.4986610000001</v>
      </c>
      <c r="K34" s="269">
        <v>2478.1329820000001</v>
      </c>
      <c r="L34" s="269">
        <v>2591.3436969999998</v>
      </c>
      <c r="M34" s="269">
        <v>2690.3541</v>
      </c>
    </row>
    <row r="35" spans="1:13" s="268" customFormat="1" ht="14.1" customHeight="1" x14ac:dyDescent="0.2">
      <c r="A35" s="126" t="s">
        <v>330</v>
      </c>
      <c r="B35" s="258">
        <v>7.9161679999999999</v>
      </c>
      <c r="C35" s="258">
        <v>11.072862000000001</v>
      </c>
      <c r="D35" s="258">
        <v>338.50241899999997</v>
      </c>
      <c r="E35" s="258">
        <v>352.21648099999999</v>
      </c>
      <c r="F35" s="258">
        <v>361.08457800000002</v>
      </c>
      <c r="G35" s="258">
        <v>369.39394700000003</v>
      </c>
      <c r="H35" s="258">
        <v>377.69699600000001</v>
      </c>
      <c r="I35" s="258">
        <v>411.853342</v>
      </c>
      <c r="J35" s="258">
        <v>417.55059599999998</v>
      </c>
      <c r="K35" s="258">
        <v>413.35933499999999</v>
      </c>
      <c r="L35" s="258">
        <v>432.24117200000001</v>
      </c>
      <c r="M35" s="258">
        <v>454.562096</v>
      </c>
    </row>
    <row r="36" spans="1:13" s="267" customFormat="1" ht="14.1" customHeight="1" x14ac:dyDescent="0.2">
      <c r="A36" s="126" t="s">
        <v>331</v>
      </c>
      <c r="B36" s="258">
        <v>10.008639000000001</v>
      </c>
      <c r="C36" s="258">
        <v>8.20017</v>
      </c>
      <c r="D36" s="258">
        <v>34.113425999999997</v>
      </c>
      <c r="E36" s="258">
        <v>36.531578000000003</v>
      </c>
      <c r="F36" s="258">
        <v>43.449846999999998</v>
      </c>
      <c r="G36" s="258">
        <v>47.780400999999998</v>
      </c>
      <c r="H36" s="258">
        <v>49.925654999999999</v>
      </c>
      <c r="I36" s="258">
        <v>77.083151999999998</v>
      </c>
      <c r="J36" s="258">
        <v>85.662788000000006</v>
      </c>
      <c r="K36" s="258">
        <v>84.431552999999994</v>
      </c>
      <c r="L36" s="258">
        <v>95.332921999999996</v>
      </c>
      <c r="M36" s="258">
        <v>111.017681</v>
      </c>
    </row>
    <row r="37" spans="1:13" s="256" customFormat="1" ht="14.1" customHeight="1" x14ac:dyDescent="0.25">
      <c r="A37" s="126" t="s">
        <v>276</v>
      </c>
      <c r="B37" s="258">
        <v>760.24933399999998</v>
      </c>
      <c r="C37" s="258">
        <v>855.87475600000005</v>
      </c>
      <c r="D37" s="258">
        <v>1329.7264419999999</v>
      </c>
      <c r="E37" s="258">
        <v>1347.6813959999999</v>
      </c>
      <c r="F37" s="258">
        <v>1543.7441490000001</v>
      </c>
      <c r="G37" s="258">
        <v>1599.5287969999999</v>
      </c>
      <c r="H37" s="258">
        <v>1710.641633</v>
      </c>
      <c r="I37" s="258">
        <v>1768.5252330000001</v>
      </c>
      <c r="J37" s="258">
        <v>1860.2852760000001</v>
      </c>
      <c r="K37" s="258">
        <v>1980.342093</v>
      </c>
      <c r="L37" s="258">
        <v>2063.7696019999998</v>
      </c>
      <c r="M37" s="258">
        <v>2124.7743220000002</v>
      </c>
    </row>
    <row r="38" spans="1:13" s="268" customFormat="1" ht="14.1" customHeight="1" x14ac:dyDescent="0.2">
      <c r="A38" s="273" t="s">
        <v>277</v>
      </c>
      <c r="B38" s="274">
        <v>99.967648999999994</v>
      </c>
      <c r="C38" s="274">
        <v>109.588314</v>
      </c>
      <c r="D38" s="274">
        <v>143.610784</v>
      </c>
      <c r="E38" s="274">
        <v>152.08389600000001</v>
      </c>
      <c r="F38" s="274">
        <v>170.26896400000001</v>
      </c>
      <c r="G38" s="274">
        <v>171.95771400000001</v>
      </c>
      <c r="H38" s="274">
        <v>175.20621700000001</v>
      </c>
      <c r="I38" s="274">
        <v>202.20890700000001</v>
      </c>
      <c r="J38" s="274">
        <v>214.02044799999999</v>
      </c>
      <c r="K38" s="274">
        <v>237.11462499999999</v>
      </c>
      <c r="L38" s="274">
        <v>247.060427</v>
      </c>
      <c r="M38" s="274">
        <v>290.21722899999997</v>
      </c>
    </row>
    <row r="39" spans="1:13" s="262" customFormat="1" ht="14.1" customHeight="1" x14ac:dyDescent="0.25">
      <c r="A39" s="278" t="s">
        <v>278</v>
      </c>
      <c r="B39" s="274">
        <v>448.56778600000001</v>
      </c>
      <c r="C39" s="274">
        <v>519.01906799999995</v>
      </c>
      <c r="D39" s="274">
        <v>712.72711800000002</v>
      </c>
      <c r="E39" s="274">
        <v>965.29203800000005</v>
      </c>
      <c r="F39" s="274">
        <v>1073.2375440000001</v>
      </c>
      <c r="G39" s="274">
        <v>901.96919600000001</v>
      </c>
      <c r="H39" s="274">
        <v>979.90212899999995</v>
      </c>
      <c r="I39" s="274">
        <v>987.51618599999995</v>
      </c>
      <c r="J39" s="274">
        <v>1053.1953659999999</v>
      </c>
      <c r="K39" s="274">
        <v>1095.849475</v>
      </c>
      <c r="L39" s="274">
        <v>1178.8630740000001</v>
      </c>
      <c r="M39" s="274">
        <v>1194.1194969999999</v>
      </c>
    </row>
    <row r="40" spans="1:13" s="262" customFormat="1" ht="14.1" customHeight="1" x14ac:dyDescent="0.25">
      <c r="A40" s="278" t="s">
        <v>279</v>
      </c>
      <c r="B40" s="274">
        <v>56.547725</v>
      </c>
      <c r="C40" s="274">
        <v>60.034255000000002</v>
      </c>
      <c r="D40" s="274">
        <v>99.893591000000001</v>
      </c>
      <c r="E40" s="274">
        <v>96.536974999999998</v>
      </c>
      <c r="F40" s="274">
        <v>104.36828300000001</v>
      </c>
      <c r="G40" s="274">
        <v>112.023385</v>
      </c>
      <c r="H40" s="274">
        <v>115.759698</v>
      </c>
      <c r="I40" s="274">
        <v>126.161098</v>
      </c>
      <c r="J40" s="274">
        <v>127.079345</v>
      </c>
      <c r="K40" s="274">
        <v>135.08464000000001</v>
      </c>
      <c r="L40" s="274">
        <v>146.969199</v>
      </c>
      <c r="M40" s="274">
        <v>154.08284900000001</v>
      </c>
    </row>
    <row r="41" spans="1:13" s="262" customFormat="1" ht="14.1" customHeight="1" x14ac:dyDescent="0.25">
      <c r="A41" s="278" t="s">
        <v>280</v>
      </c>
      <c r="B41" s="274">
        <v>2.9609040000000002</v>
      </c>
      <c r="C41" s="274">
        <v>2.5784799999999999</v>
      </c>
      <c r="D41" s="274">
        <v>208.412475</v>
      </c>
      <c r="E41" s="274">
        <v>2.6482269999999999</v>
      </c>
      <c r="F41" s="274">
        <v>2.386333</v>
      </c>
      <c r="G41" s="274">
        <v>212.68235899999999</v>
      </c>
      <c r="H41" s="274">
        <v>220.644115</v>
      </c>
      <c r="I41" s="274">
        <v>224.00803999999999</v>
      </c>
      <c r="J41" s="274">
        <v>230.32325900000001</v>
      </c>
      <c r="K41" s="274">
        <v>250.65907100000001</v>
      </c>
      <c r="L41" s="274">
        <v>257.25086800000003</v>
      </c>
      <c r="M41" s="274">
        <v>269.49134700000002</v>
      </c>
    </row>
    <row r="42" spans="1:13" s="268" customFormat="1" ht="14.1" customHeight="1" x14ac:dyDescent="0.2">
      <c r="A42" s="278" t="s">
        <v>281</v>
      </c>
      <c r="B42" s="274">
        <v>152.20526699999999</v>
      </c>
      <c r="C42" s="274">
        <v>164.65463800000001</v>
      </c>
      <c r="D42" s="274">
        <v>165.082472</v>
      </c>
      <c r="E42" s="274">
        <v>131.12025700000001</v>
      </c>
      <c r="F42" s="274">
        <v>193.483023</v>
      </c>
      <c r="G42" s="274">
        <v>200.896141</v>
      </c>
      <c r="H42" s="274">
        <v>219.12947199999999</v>
      </c>
      <c r="I42" s="274">
        <v>228.631</v>
      </c>
      <c r="J42" s="274">
        <v>235.666855</v>
      </c>
      <c r="K42" s="274">
        <v>261.63427999999999</v>
      </c>
      <c r="L42" s="274">
        <v>233.62603200000001</v>
      </c>
      <c r="M42" s="274">
        <v>216.86339799999999</v>
      </c>
    </row>
    <row r="43" spans="1:13" s="262" customFormat="1" ht="14.1" customHeight="1" x14ac:dyDescent="0.25">
      <c r="A43" s="94" t="s">
        <v>292</v>
      </c>
      <c r="B43" s="269">
        <v>491.83167200000003</v>
      </c>
      <c r="C43" s="269">
        <v>567.725236</v>
      </c>
      <c r="D43" s="269">
        <v>717.87647900000002</v>
      </c>
      <c r="E43" s="269">
        <v>904.13951099999997</v>
      </c>
      <c r="F43" s="269">
        <v>1005.787591</v>
      </c>
      <c r="G43" s="269">
        <v>1055.991779</v>
      </c>
      <c r="H43" s="269">
        <v>1057.3898300000001</v>
      </c>
      <c r="I43" s="269">
        <v>1126.5650760000001</v>
      </c>
      <c r="J43" s="269">
        <v>1189.3810249999999</v>
      </c>
      <c r="K43" s="269">
        <v>1327.1858279999999</v>
      </c>
      <c r="L43" s="269">
        <v>1623.6650299999999</v>
      </c>
      <c r="M43" s="269">
        <v>2080.0434019999998</v>
      </c>
    </row>
    <row r="44" spans="1:13" s="262" customFormat="1" ht="14.1" customHeight="1" x14ac:dyDescent="0.25">
      <c r="A44" s="126" t="s">
        <v>293</v>
      </c>
      <c r="B44" s="258">
        <v>0</v>
      </c>
      <c r="C44" s="258">
        <v>0</v>
      </c>
      <c r="D44" s="258">
        <v>13.968188</v>
      </c>
      <c r="E44" s="258">
        <v>71.488901999999996</v>
      </c>
      <c r="F44" s="258">
        <v>74.956418999999997</v>
      </c>
      <c r="G44" s="258">
        <v>74.425434999999993</v>
      </c>
      <c r="H44" s="258">
        <v>79.243994000000001</v>
      </c>
      <c r="I44" s="258">
        <v>92.726490999999996</v>
      </c>
      <c r="J44" s="258">
        <v>94.233320000000006</v>
      </c>
      <c r="K44" s="258">
        <v>111.410838</v>
      </c>
      <c r="L44" s="258">
        <v>160.38303400000001</v>
      </c>
      <c r="M44" s="258">
        <v>256.75452799999999</v>
      </c>
    </row>
    <row r="45" spans="1:13" s="256" customFormat="1" ht="14.1" customHeight="1" x14ac:dyDescent="0.25">
      <c r="A45" s="126" t="s">
        <v>294</v>
      </c>
      <c r="B45" s="258">
        <v>378.72657400000003</v>
      </c>
      <c r="C45" s="258">
        <v>442.31097999999997</v>
      </c>
      <c r="D45" s="258">
        <v>568.79521299999999</v>
      </c>
      <c r="E45" s="258">
        <v>690.28208099999995</v>
      </c>
      <c r="F45" s="258">
        <v>761.75604099999998</v>
      </c>
      <c r="G45" s="258">
        <v>797.207628</v>
      </c>
      <c r="H45" s="258">
        <v>781.74800600000003</v>
      </c>
      <c r="I45" s="258">
        <v>832.65043000000003</v>
      </c>
      <c r="J45" s="258">
        <v>869.21043899999995</v>
      </c>
      <c r="K45" s="258">
        <v>968.04236600000002</v>
      </c>
      <c r="L45" s="258">
        <v>1201.6261629999999</v>
      </c>
      <c r="M45" s="258">
        <v>1527.635857</v>
      </c>
    </row>
    <row r="46" spans="1:13" s="267" customFormat="1" ht="14.1" customHeight="1" x14ac:dyDescent="0.2">
      <c r="A46" s="273" t="s">
        <v>332</v>
      </c>
      <c r="B46" s="274">
        <v>125.760507</v>
      </c>
      <c r="C46" s="274">
        <v>131.430364</v>
      </c>
      <c r="D46" s="274">
        <v>141.96111300000001</v>
      </c>
      <c r="E46" s="274">
        <v>162.727125</v>
      </c>
      <c r="F46" s="274">
        <v>202.41734199999999</v>
      </c>
      <c r="G46" s="274">
        <v>219.21722</v>
      </c>
      <c r="H46" s="274">
        <v>246.47576799999999</v>
      </c>
      <c r="I46" s="274">
        <v>247.643303</v>
      </c>
      <c r="J46" s="274">
        <v>256.88688400000001</v>
      </c>
      <c r="K46" s="274">
        <v>259.962783</v>
      </c>
      <c r="L46" s="274">
        <v>275.86998599999998</v>
      </c>
      <c r="M46" s="274">
        <v>293.40701000000001</v>
      </c>
    </row>
    <row r="47" spans="1:13" s="262" customFormat="1" ht="14.1" customHeight="1" x14ac:dyDescent="0.25">
      <c r="A47" s="278" t="s">
        <v>333</v>
      </c>
      <c r="B47" s="274">
        <v>109.859559</v>
      </c>
      <c r="C47" s="274">
        <v>124.68250999999999</v>
      </c>
      <c r="D47" s="274">
        <v>152.96157400000001</v>
      </c>
      <c r="E47" s="274">
        <v>174.80151499999999</v>
      </c>
      <c r="F47" s="274">
        <v>180.91150500000001</v>
      </c>
      <c r="G47" s="274">
        <v>182.02141900000001</v>
      </c>
      <c r="H47" s="274">
        <v>197.98524800000001</v>
      </c>
      <c r="I47" s="274">
        <v>197.84493000000001</v>
      </c>
      <c r="J47" s="274">
        <v>198.08352500000001</v>
      </c>
      <c r="K47" s="274">
        <v>221.00422699999999</v>
      </c>
      <c r="L47" s="274">
        <v>222.505077</v>
      </c>
      <c r="M47" s="274">
        <v>213.51572400000001</v>
      </c>
    </row>
    <row r="48" spans="1:13" s="256" customFormat="1" ht="14.1" customHeight="1" x14ac:dyDescent="0.25">
      <c r="A48" s="278" t="s">
        <v>334</v>
      </c>
      <c r="B48" s="274">
        <v>143.10650799999999</v>
      </c>
      <c r="C48" s="274">
        <v>186.198105</v>
      </c>
      <c r="D48" s="274">
        <v>273.872525</v>
      </c>
      <c r="E48" s="274">
        <v>352.75344100000001</v>
      </c>
      <c r="F48" s="274">
        <v>378.42719399999999</v>
      </c>
      <c r="G48" s="274">
        <v>395.96898800000002</v>
      </c>
      <c r="H48" s="274">
        <v>337.28698800000001</v>
      </c>
      <c r="I48" s="274">
        <v>387.16219599999999</v>
      </c>
      <c r="J48" s="274">
        <v>414.24002899999999</v>
      </c>
      <c r="K48" s="274">
        <v>487.075355</v>
      </c>
      <c r="L48" s="274">
        <v>703.25109899999995</v>
      </c>
      <c r="M48" s="274">
        <v>1020.713122</v>
      </c>
    </row>
    <row r="49" spans="1:13" s="256" customFormat="1" ht="14.1" customHeight="1" x14ac:dyDescent="0.25">
      <c r="A49" s="126" t="s">
        <v>295</v>
      </c>
      <c r="B49" s="258">
        <v>113.105097</v>
      </c>
      <c r="C49" s="258">
        <v>125.41425599999999</v>
      </c>
      <c r="D49" s="258">
        <v>135.113077</v>
      </c>
      <c r="E49" s="258">
        <v>142.368527</v>
      </c>
      <c r="F49" s="258">
        <v>169.075129</v>
      </c>
      <c r="G49" s="258">
        <v>184.35871499999999</v>
      </c>
      <c r="H49" s="258">
        <v>196.397829</v>
      </c>
      <c r="I49" s="258">
        <v>201.188154</v>
      </c>
      <c r="J49" s="258">
        <v>225.937265</v>
      </c>
      <c r="K49" s="258">
        <v>247.73262399999999</v>
      </c>
      <c r="L49" s="258">
        <v>261.65583099999998</v>
      </c>
      <c r="M49" s="258">
        <v>295.65301599999998</v>
      </c>
    </row>
    <row r="50" spans="1:13" s="268" customFormat="1" ht="14.1" customHeight="1" x14ac:dyDescent="0.2">
      <c r="A50" s="94" t="s">
        <v>296</v>
      </c>
      <c r="B50" s="269">
        <v>4294.9877980000001</v>
      </c>
      <c r="C50" s="269">
        <v>4700.4270070000002</v>
      </c>
      <c r="D50" s="269">
        <v>4575.891568</v>
      </c>
      <c r="E50" s="269">
        <v>4666.5361569999995</v>
      </c>
      <c r="F50" s="269">
        <v>5124.0826310000002</v>
      </c>
      <c r="G50" s="269">
        <v>5233.6736369999999</v>
      </c>
      <c r="H50" s="269">
        <v>5371.9093270000003</v>
      </c>
      <c r="I50" s="269">
        <v>5412.4464749999997</v>
      </c>
      <c r="J50" s="269">
        <v>5630.4361170000002</v>
      </c>
      <c r="K50" s="269">
        <v>5829.7834510000002</v>
      </c>
      <c r="L50" s="269">
        <v>6194.5215950000002</v>
      </c>
      <c r="M50" s="269">
        <v>6390.4028150000004</v>
      </c>
    </row>
    <row r="51" spans="1:13" s="262" customFormat="1" ht="14.1" customHeight="1" x14ac:dyDescent="0.25">
      <c r="A51" s="126" t="s">
        <v>297</v>
      </c>
      <c r="B51" s="258">
        <v>208.60694000000001</v>
      </c>
      <c r="C51" s="258">
        <v>206.98463699999999</v>
      </c>
      <c r="D51" s="258">
        <v>210.772234</v>
      </c>
      <c r="E51" s="258">
        <v>238.349468</v>
      </c>
      <c r="F51" s="258">
        <v>239.17582200000001</v>
      </c>
      <c r="G51" s="258">
        <v>264.760198</v>
      </c>
      <c r="H51" s="258">
        <v>255.42998299999999</v>
      </c>
      <c r="I51" s="258">
        <v>274.98475500000001</v>
      </c>
      <c r="J51" s="258">
        <v>269.76528300000001</v>
      </c>
      <c r="K51" s="258">
        <v>282.83226100000002</v>
      </c>
      <c r="L51" s="258">
        <v>280.09922799999998</v>
      </c>
      <c r="M51" s="258">
        <v>323.63421399999999</v>
      </c>
    </row>
    <row r="52" spans="1:13" s="262" customFormat="1" ht="14.1" customHeight="1" x14ac:dyDescent="0.25">
      <c r="A52" s="126" t="s">
        <v>335</v>
      </c>
      <c r="B52" s="258">
        <v>3370.234074</v>
      </c>
      <c r="C52" s="258">
        <v>3700.0161440000002</v>
      </c>
      <c r="D52" s="258">
        <v>3522.0186699999999</v>
      </c>
      <c r="E52" s="258">
        <v>3598.079882</v>
      </c>
      <c r="F52" s="258">
        <v>3987.879555</v>
      </c>
      <c r="G52" s="258">
        <v>3932.8819410000001</v>
      </c>
      <c r="H52" s="258">
        <v>4007.6989600000002</v>
      </c>
      <c r="I52" s="258">
        <v>3981.578094</v>
      </c>
      <c r="J52" s="258">
        <v>4151.2747019999997</v>
      </c>
      <c r="K52" s="258">
        <v>4247.3433169999998</v>
      </c>
      <c r="L52" s="258">
        <v>4425.0065050000003</v>
      </c>
      <c r="M52" s="258">
        <v>4447.7204320000001</v>
      </c>
    </row>
    <row r="53" spans="1:13" s="262" customFormat="1" ht="14.1" customHeight="1" x14ac:dyDescent="0.25">
      <c r="A53" s="126" t="s">
        <v>336</v>
      </c>
      <c r="B53" s="258">
        <v>348.65870799999999</v>
      </c>
      <c r="C53" s="258">
        <v>398.56136400000003</v>
      </c>
      <c r="D53" s="258">
        <v>420.21791000000002</v>
      </c>
      <c r="E53" s="258">
        <v>398.96215899999999</v>
      </c>
      <c r="F53" s="258">
        <v>419.96518500000002</v>
      </c>
      <c r="G53" s="258">
        <v>436.86750799999999</v>
      </c>
      <c r="H53" s="258">
        <v>472.04828500000002</v>
      </c>
      <c r="I53" s="258">
        <v>459.35673000000003</v>
      </c>
      <c r="J53" s="258">
        <v>464.64865900000001</v>
      </c>
      <c r="K53" s="258">
        <v>494.403865</v>
      </c>
      <c r="L53" s="258">
        <v>571.25871700000005</v>
      </c>
      <c r="M53" s="258">
        <v>611.76103000000001</v>
      </c>
    </row>
    <row r="54" spans="1:13" s="262" customFormat="1" ht="14.1" customHeight="1" x14ac:dyDescent="0.25">
      <c r="A54" s="126" t="s">
        <v>299</v>
      </c>
      <c r="B54" s="258">
        <v>269.39929000000001</v>
      </c>
      <c r="C54" s="258">
        <v>299.538703</v>
      </c>
      <c r="D54" s="258">
        <v>311.99107400000003</v>
      </c>
      <c r="E54" s="258">
        <v>316.682705</v>
      </c>
      <c r="F54" s="258">
        <v>344.41730899999999</v>
      </c>
      <c r="G54" s="258">
        <v>432.945221</v>
      </c>
      <c r="H54" s="258">
        <v>453.79867200000001</v>
      </c>
      <c r="I54" s="258">
        <v>509.58584999999999</v>
      </c>
      <c r="J54" s="258">
        <v>538.96653900000001</v>
      </c>
      <c r="K54" s="258">
        <v>597.321324</v>
      </c>
      <c r="L54" s="258">
        <v>681.97019799999998</v>
      </c>
      <c r="M54" s="258">
        <v>759.86660500000005</v>
      </c>
    </row>
    <row r="55" spans="1:13" s="256" customFormat="1" ht="14.1" customHeight="1" x14ac:dyDescent="0.25">
      <c r="A55" s="126" t="s">
        <v>300</v>
      </c>
      <c r="B55" s="258">
        <v>98.088784000000004</v>
      </c>
      <c r="C55" s="258">
        <v>95.326158000000007</v>
      </c>
      <c r="D55" s="258">
        <v>110.891678</v>
      </c>
      <c r="E55" s="258">
        <v>114.46194</v>
      </c>
      <c r="F55" s="258">
        <v>132.644758</v>
      </c>
      <c r="G55" s="258">
        <v>166.21876700000001</v>
      </c>
      <c r="H55" s="258">
        <v>182.933425</v>
      </c>
      <c r="I55" s="258">
        <v>186.941045</v>
      </c>
      <c r="J55" s="258">
        <v>205.78093100000001</v>
      </c>
      <c r="K55" s="258">
        <v>207.88268199999999</v>
      </c>
      <c r="L55" s="258">
        <v>236.18694400000001</v>
      </c>
      <c r="M55" s="258">
        <v>247.42053300000001</v>
      </c>
    </row>
    <row r="56" spans="1:13" s="256" customFormat="1" ht="14.1" customHeight="1" x14ac:dyDescent="0.25">
      <c r="A56" s="94" t="s">
        <v>301</v>
      </c>
      <c r="B56" s="269">
        <v>2528.2190190000001</v>
      </c>
      <c r="C56" s="269">
        <v>2673.0948969999999</v>
      </c>
      <c r="D56" s="269">
        <v>2697.5814409999998</v>
      </c>
      <c r="E56" s="269">
        <v>2716.4560900000001</v>
      </c>
      <c r="F56" s="269">
        <v>2857.7687919999998</v>
      </c>
      <c r="G56" s="269">
        <v>2784.8544670000001</v>
      </c>
      <c r="H56" s="269">
        <v>2769.7118439999999</v>
      </c>
      <c r="I56" s="269">
        <v>2856.2336759999998</v>
      </c>
      <c r="J56" s="269">
        <v>2946.9215020000001</v>
      </c>
      <c r="K56" s="269">
        <v>3062.1204480000001</v>
      </c>
      <c r="L56" s="269">
        <v>3199.0645789999999</v>
      </c>
      <c r="M56" s="269">
        <v>3032.9184829999999</v>
      </c>
    </row>
    <row r="57" spans="1:13" s="262" customFormat="1" ht="14.1" customHeight="1" x14ac:dyDescent="0.25">
      <c r="A57" s="126" t="s">
        <v>550</v>
      </c>
      <c r="B57" s="258">
        <v>232.52039400000001</v>
      </c>
      <c r="C57" s="258">
        <v>246.17350200000001</v>
      </c>
      <c r="D57" s="258">
        <v>283.05044800000002</v>
      </c>
      <c r="E57" s="258">
        <v>258.47492199999999</v>
      </c>
      <c r="F57" s="258">
        <v>282.87994099999997</v>
      </c>
      <c r="G57" s="258">
        <v>300.19969700000001</v>
      </c>
      <c r="H57" s="258">
        <v>338.93891300000001</v>
      </c>
      <c r="I57" s="258">
        <v>342.35868199999999</v>
      </c>
      <c r="J57" s="258">
        <v>349.32052199999998</v>
      </c>
      <c r="K57" s="258">
        <v>366.07077600000002</v>
      </c>
      <c r="L57" s="258">
        <v>301.70139399999999</v>
      </c>
      <c r="M57" s="258">
        <v>179.74220600000001</v>
      </c>
    </row>
    <row r="58" spans="1:13" s="268" customFormat="1" ht="14.1" customHeight="1" x14ac:dyDescent="0.2">
      <c r="A58" s="126" t="s">
        <v>302</v>
      </c>
      <c r="B58" s="258">
        <v>120.97066599999999</v>
      </c>
      <c r="C58" s="258">
        <v>136.62100000000001</v>
      </c>
      <c r="D58" s="258">
        <v>148.973197</v>
      </c>
      <c r="E58" s="258">
        <v>147.063186</v>
      </c>
      <c r="F58" s="258">
        <v>175.25873300000001</v>
      </c>
      <c r="G58" s="258">
        <v>172.89308199999999</v>
      </c>
      <c r="H58" s="258">
        <v>168.51329100000001</v>
      </c>
      <c r="I58" s="258">
        <v>128.262249</v>
      </c>
      <c r="J58" s="258">
        <v>147.57812200000001</v>
      </c>
      <c r="K58" s="258">
        <v>166.566451</v>
      </c>
      <c r="L58" s="258">
        <v>219.48434599999999</v>
      </c>
      <c r="M58" s="258">
        <v>210.140771</v>
      </c>
    </row>
    <row r="59" spans="1:13" s="262" customFormat="1" ht="14.1" customHeight="1" x14ac:dyDescent="0.25">
      <c r="A59" s="126" t="s">
        <v>303</v>
      </c>
      <c r="B59" s="258">
        <v>1331.664278</v>
      </c>
      <c r="C59" s="258">
        <v>1415.7776710000001</v>
      </c>
      <c r="D59" s="258">
        <v>1412.837524</v>
      </c>
      <c r="E59" s="258">
        <v>1452.244582</v>
      </c>
      <c r="F59" s="258">
        <v>1451.786339</v>
      </c>
      <c r="G59" s="258">
        <v>1330.0214659999999</v>
      </c>
      <c r="H59" s="258">
        <v>1198.457191</v>
      </c>
      <c r="I59" s="258">
        <v>1291.7331830000001</v>
      </c>
      <c r="J59" s="258">
        <v>1330.510014</v>
      </c>
      <c r="K59" s="258">
        <v>1402.040612</v>
      </c>
      <c r="L59" s="258">
        <v>1526.265977</v>
      </c>
      <c r="M59" s="258">
        <v>1522.9339130000001</v>
      </c>
    </row>
    <row r="60" spans="1:13" s="262" customFormat="1" ht="14.1" customHeight="1" x14ac:dyDescent="0.25">
      <c r="A60" s="126" t="s">
        <v>304</v>
      </c>
      <c r="B60" s="258">
        <v>601.67134699999997</v>
      </c>
      <c r="C60" s="258">
        <v>625.76943700000004</v>
      </c>
      <c r="D60" s="258">
        <v>667.31359099999997</v>
      </c>
      <c r="E60" s="258">
        <v>711.472804</v>
      </c>
      <c r="F60" s="258">
        <v>797.55739100000005</v>
      </c>
      <c r="G60" s="258">
        <v>819.34624399999996</v>
      </c>
      <c r="H60" s="258">
        <v>886.59007999999994</v>
      </c>
      <c r="I60" s="258">
        <v>907.26136299999996</v>
      </c>
      <c r="J60" s="258">
        <v>937.03959099999997</v>
      </c>
      <c r="K60" s="258">
        <v>952.95716200000004</v>
      </c>
      <c r="L60" s="258">
        <v>1019.658876</v>
      </c>
      <c r="M60" s="258">
        <v>1056.5381</v>
      </c>
    </row>
    <row r="61" spans="1:13" s="262" customFormat="1" ht="14.1" customHeight="1" x14ac:dyDescent="0.25">
      <c r="A61" s="126" t="s">
        <v>350</v>
      </c>
      <c r="B61" s="258">
        <v>241.39233100000001</v>
      </c>
      <c r="C61" s="258">
        <v>248.75328400000001</v>
      </c>
      <c r="D61" s="258">
        <v>185.406678</v>
      </c>
      <c r="E61" s="258">
        <v>147.200593</v>
      </c>
      <c r="F61" s="258">
        <v>150.28638699999999</v>
      </c>
      <c r="G61" s="258">
        <v>162.39397600000001</v>
      </c>
      <c r="H61" s="258">
        <v>177.212366</v>
      </c>
      <c r="I61" s="258">
        <v>186.61819700000001</v>
      </c>
      <c r="J61" s="258">
        <v>182.473251</v>
      </c>
      <c r="K61" s="258">
        <v>174.485445</v>
      </c>
      <c r="L61" s="258">
        <v>131.95398399999999</v>
      </c>
      <c r="M61" s="258">
        <v>63.563490999999999</v>
      </c>
    </row>
    <row r="62" spans="1:13" s="256" customFormat="1" ht="14.1" customHeight="1" x14ac:dyDescent="0.25">
      <c r="A62" s="94" t="s">
        <v>308</v>
      </c>
      <c r="B62" s="269">
        <v>825.13662799999997</v>
      </c>
      <c r="C62" s="269">
        <v>906.55940499999997</v>
      </c>
      <c r="D62" s="269">
        <v>937.76939000000004</v>
      </c>
      <c r="E62" s="269">
        <v>977.99913900000001</v>
      </c>
      <c r="F62" s="269">
        <v>1170.3718690000001</v>
      </c>
      <c r="G62" s="269">
        <v>1186.452763</v>
      </c>
      <c r="H62" s="269">
        <v>1274.3014330000001</v>
      </c>
      <c r="I62" s="269">
        <v>1437.182409</v>
      </c>
      <c r="J62" s="269">
        <v>1402.3626360000001</v>
      </c>
      <c r="K62" s="269">
        <v>1437.7194400000001</v>
      </c>
      <c r="L62" s="269">
        <v>1496.5045990000001</v>
      </c>
      <c r="M62" s="269">
        <v>1571.5375979999999</v>
      </c>
    </row>
    <row r="63" spans="1:13" s="256" customFormat="1" ht="14.1" customHeight="1" x14ac:dyDescent="0.25">
      <c r="A63" s="126" t="s">
        <v>309</v>
      </c>
      <c r="B63" s="258">
        <v>600.20345899999995</v>
      </c>
      <c r="C63" s="258">
        <v>658.39686300000005</v>
      </c>
      <c r="D63" s="258">
        <v>644.10844199999997</v>
      </c>
      <c r="E63" s="258">
        <v>691.67493899999999</v>
      </c>
      <c r="F63" s="258">
        <v>779.35579499999994</v>
      </c>
      <c r="G63" s="258">
        <v>769.92655400000001</v>
      </c>
      <c r="H63" s="258">
        <v>818.88920599999994</v>
      </c>
      <c r="I63" s="258">
        <v>955.60714399999995</v>
      </c>
      <c r="J63" s="258">
        <v>916.96966299999997</v>
      </c>
      <c r="K63" s="258">
        <v>905.86746200000005</v>
      </c>
      <c r="L63" s="258">
        <v>925.888914</v>
      </c>
      <c r="M63" s="258">
        <v>947.23434899999995</v>
      </c>
    </row>
    <row r="64" spans="1:13" s="268" customFormat="1" ht="14.1" customHeight="1" x14ac:dyDescent="0.2">
      <c r="A64" s="126" t="s">
        <v>337</v>
      </c>
      <c r="B64" s="258">
        <v>8.3821139999999996</v>
      </c>
      <c r="C64" s="258">
        <v>10.376257000000001</v>
      </c>
      <c r="D64" s="258">
        <v>14.212926</v>
      </c>
      <c r="E64" s="258">
        <v>17.376549000000001</v>
      </c>
      <c r="F64" s="258">
        <v>18.820781</v>
      </c>
      <c r="G64" s="258">
        <v>27.314461000000001</v>
      </c>
      <c r="H64" s="258">
        <v>27.079035999999999</v>
      </c>
      <c r="I64" s="258">
        <v>31.371207999999999</v>
      </c>
      <c r="J64" s="258">
        <v>30.974209999999999</v>
      </c>
      <c r="K64" s="258">
        <v>37.550879000000002</v>
      </c>
      <c r="L64" s="258">
        <v>53.097501000000001</v>
      </c>
      <c r="M64" s="258">
        <v>66.741558999999995</v>
      </c>
    </row>
    <row r="65" spans="1:13" s="262" customFormat="1" ht="14.1" customHeight="1" x14ac:dyDescent="0.25">
      <c r="A65" s="126" t="s">
        <v>310</v>
      </c>
      <c r="B65" s="258">
        <v>8.7384789999999999</v>
      </c>
      <c r="C65" s="258">
        <v>7.5925969999999996</v>
      </c>
      <c r="D65" s="258">
        <v>9.6389429999999994</v>
      </c>
      <c r="E65" s="258">
        <v>9.5189819999999994</v>
      </c>
      <c r="F65" s="258">
        <v>10.954962999999999</v>
      </c>
      <c r="G65" s="258">
        <v>13.675547999999999</v>
      </c>
      <c r="H65" s="258">
        <v>16.278366999999999</v>
      </c>
      <c r="I65" s="258">
        <v>18.030010000000001</v>
      </c>
      <c r="J65" s="258">
        <v>25.742481000000002</v>
      </c>
      <c r="K65" s="258">
        <v>27.226944</v>
      </c>
      <c r="L65" s="258">
        <v>32.451272000000003</v>
      </c>
      <c r="M65" s="258">
        <v>35.678387000000001</v>
      </c>
    </row>
    <row r="66" spans="1:13" s="262" customFormat="1" ht="14.1" customHeight="1" x14ac:dyDescent="0.25">
      <c r="A66" s="126" t="s">
        <v>311</v>
      </c>
      <c r="B66" s="258">
        <v>14.038565</v>
      </c>
      <c r="C66" s="258">
        <v>13.082940000000001</v>
      </c>
      <c r="D66" s="258">
        <v>16.132016</v>
      </c>
      <c r="E66" s="258">
        <v>17.860156</v>
      </c>
      <c r="F66" s="258">
        <v>16.672485000000002</v>
      </c>
      <c r="G66" s="258">
        <v>17.411778000000002</v>
      </c>
      <c r="H66" s="258">
        <v>20.286602999999999</v>
      </c>
      <c r="I66" s="258">
        <v>27.630500000000001</v>
      </c>
      <c r="J66" s="258">
        <v>28.88175</v>
      </c>
      <c r="K66" s="258">
        <v>37.264096000000002</v>
      </c>
      <c r="L66" s="258">
        <v>33.562190000000001</v>
      </c>
      <c r="M66" s="258">
        <v>40.047676000000003</v>
      </c>
    </row>
    <row r="67" spans="1:13" s="262" customFormat="1" ht="14.1" customHeight="1" x14ac:dyDescent="0.25">
      <c r="A67" s="126" t="s">
        <v>312</v>
      </c>
      <c r="B67" s="258">
        <v>193.77400800000001</v>
      </c>
      <c r="C67" s="258">
        <v>217.11074600000001</v>
      </c>
      <c r="D67" s="258">
        <v>253.67706100000001</v>
      </c>
      <c r="E67" s="258">
        <v>241.568511</v>
      </c>
      <c r="F67" s="258">
        <v>344.56784399999998</v>
      </c>
      <c r="G67" s="258">
        <v>358.12441999999999</v>
      </c>
      <c r="H67" s="258">
        <v>391.76821999999999</v>
      </c>
      <c r="I67" s="258">
        <v>404.54354599999999</v>
      </c>
      <c r="J67" s="258">
        <v>399.79452900000001</v>
      </c>
      <c r="K67" s="258">
        <v>429.81005800000003</v>
      </c>
      <c r="L67" s="258">
        <v>451.50472000000002</v>
      </c>
      <c r="M67" s="258">
        <v>481.83562499999999</v>
      </c>
    </row>
    <row r="68" spans="1:13" s="262" customFormat="1" ht="14.1" customHeight="1" x14ac:dyDescent="0.25">
      <c r="A68" s="279" t="s">
        <v>245</v>
      </c>
      <c r="B68" s="280">
        <v>0</v>
      </c>
      <c r="C68" s="280">
        <v>0</v>
      </c>
      <c r="D68" s="280">
        <v>0</v>
      </c>
      <c r="E68" s="280">
        <v>0</v>
      </c>
      <c r="F68" s="280">
        <v>0</v>
      </c>
      <c r="G68" s="280">
        <v>0</v>
      </c>
      <c r="H68" s="280">
        <v>0</v>
      </c>
      <c r="I68" s="280">
        <v>0</v>
      </c>
      <c r="J68" s="280">
        <v>22.363249</v>
      </c>
      <c r="K68" s="280">
        <v>2.295474</v>
      </c>
      <c r="L68" s="280">
        <v>0</v>
      </c>
      <c r="M68" s="280">
        <v>0</v>
      </c>
    </row>
    <row r="69" spans="1:13" s="262" customFormat="1" ht="14.1" customHeight="1" x14ac:dyDescent="0.25">
      <c r="A69" s="96" t="s">
        <v>250</v>
      </c>
      <c r="B69" s="285">
        <v>16721.051165000001</v>
      </c>
      <c r="C69" s="285">
        <v>18135.967649999999</v>
      </c>
      <c r="D69" s="285">
        <v>19608.678699</v>
      </c>
      <c r="E69" s="285">
        <v>20490.972152999999</v>
      </c>
      <c r="F69" s="285">
        <v>22716.357714000002</v>
      </c>
      <c r="G69" s="285">
        <v>23346.960599999999</v>
      </c>
      <c r="H69" s="285">
        <v>23989.271756999999</v>
      </c>
      <c r="I69" s="285">
        <v>24651.893408</v>
      </c>
      <c r="J69" s="285">
        <v>25460.765738999999</v>
      </c>
      <c r="K69" s="285">
        <v>26842.299713</v>
      </c>
      <c r="L69" s="285">
        <v>28834.518912</v>
      </c>
      <c r="M69" s="285">
        <v>30155.377391999999</v>
      </c>
    </row>
    <row r="70" spans="1:13" s="262" customFormat="1" ht="14.1" customHeight="1" thickBot="1" x14ac:dyDescent="0.3">
      <c r="A70" s="590" t="s">
        <v>251</v>
      </c>
      <c r="B70" s="290">
        <v>590.97624499999995</v>
      </c>
      <c r="C70" s="290">
        <v>642.20959800000003</v>
      </c>
      <c r="D70" s="290">
        <v>677.04773899999998</v>
      </c>
      <c r="E70" s="290">
        <v>795.09328200000004</v>
      </c>
      <c r="F70" s="290">
        <v>649.23206600000003</v>
      </c>
      <c r="G70" s="290">
        <v>591.62025400000005</v>
      </c>
      <c r="H70" s="290">
        <v>559.36882300000002</v>
      </c>
      <c r="I70" s="290">
        <v>530.65760299999999</v>
      </c>
      <c r="J70" s="290">
        <v>504.25430899999998</v>
      </c>
      <c r="K70" s="290">
        <v>504.74686200000002</v>
      </c>
      <c r="L70" s="290">
        <v>689.40717299999994</v>
      </c>
      <c r="M70" s="290">
        <v>767.58487200000002</v>
      </c>
    </row>
    <row r="71" spans="1:13" s="262" customFormat="1" ht="14.1" customHeight="1" thickBot="1" x14ac:dyDescent="0.3">
      <c r="A71" s="126"/>
      <c r="B71" s="591"/>
      <c r="C71" s="591"/>
      <c r="D71" s="591"/>
      <c r="E71" s="591"/>
      <c r="F71" s="591"/>
      <c r="G71" s="591"/>
      <c r="H71" s="591"/>
      <c r="I71" s="591"/>
      <c r="J71" s="591"/>
      <c r="K71" s="591"/>
      <c r="L71" s="591"/>
      <c r="M71" s="591"/>
    </row>
    <row r="72" spans="1:13" s="262" customFormat="1" ht="14.1" customHeight="1" x14ac:dyDescent="0.25">
      <c r="A72" s="592" t="s">
        <v>555</v>
      </c>
      <c r="B72" s="258"/>
      <c r="C72" s="258"/>
      <c r="D72" s="258"/>
      <c r="E72" s="258"/>
      <c r="F72" s="258"/>
      <c r="G72" s="258"/>
      <c r="H72" s="258"/>
      <c r="I72" s="258"/>
      <c r="J72" s="258"/>
      <c r="K72" s="258"/>
      <c r="L72" s="258"/>
      <c r="M72" s="258"/>
    </row>
    <row r="73" spans="1:13" s="262" customFormat="1" ht="14.1" customHeight="1" x14ac:dyDescent="0.25">
      <c r="A73" s="242" t="s">
        <v>567</v>
      </c>
      <c r="B73" s="625">
        <v>10.18529</v>
      </c>
      <c r="C73" s="625">
        <v>8.7816379999999992</v>
      </c>
      <c r="D73" s="625">
        <v>8.560079</v>
      </c>
      <c r="E73" s="625">
        <v>8.0953379999999999</v>
      </c>
      <c r="F73" s="625">
        <v>4.7584280000000003</v>
      </c>
      <c r="G73" s="625">
        <v>4.781981</v>
      </c>
      <c r="H73" s="625">
        <v>4.6224170000000004</v>
      </c>
      <c r="I73" s="625">
        <v>4.644577</v>
      </c>
      <c r="J73" s="625">
        <v>4.6283240000000001</v>
      </c>
      <c r="K73" s="625">
        <v>4.6564129999999997</v>
      </c>
      <c r="L73" s="625">
        <v>4.6816079999999998</v>
      </c>
      <c r="M73" s="625">
        <v>4.6554180000000001</v>
      </c>
    </row>
    <row r="74" spans="1:13" s="262" customFormat="1" ht="14.1" customHeight="1" x14ac:dyDescent="0.25">
      <c r="A74" s="623" t="s">
        <v>579</v>
      </c>
      <c r="B74" s="624">
        <v>1379</v>
      </c>
      <c r="C74" s="624">
        <v>1101</v>
      </c>
      <c r="D74" s="624">
        <v>1077</v>
      </c>
      <c r="E74" s="624">
        <v>1039</v>
      </c>
      <c r="F74" s="624">
        <v>417</v>
      </c>
      <c r="G74" s="624">
        <v>394</v>
      </c>
      <c r="H74" s="624">
        <v>384</v>
      </c>
      <c r="I74" s="624">
        <v>384</v>
      </c>
      <c r="J74" s="624">
        <v>383</v>
      </c>
      <c r="K74" s="624">
        <v>384</v>
      </c>
      <c r="L74" s="624">
        <v>385</v>
      </c>
      <c r="M74" s="624">
        <v>385</v>
      </c>
    </row>
    <row r="75" spans="1:13" s="262" customFormat="1" ht="14.1" customHeight="1" thickBot="1" x14ac:dyDescent="0.3">
      <c r="A75" s="593" t="s">
        <v>545</v>
      </c>
      <c r="B75" s="594">
        <v>2831.4041809999999</v>
      </c>
      <c r="C75" s="594">
        <v>2299.2528200000002</v>
      </c>
      <c r="D75" s="594">
        <v>2328.4975979999999</v>
      </c>
      <c r="E75" s="594">
        <v>2168.3633089999998</v>
      </c>
      <c r="F75" s="594">
        <v>1351.90806</v>
      </c>
      <c r="G75" s="594">
        <v>1442.5955710000001</v>
      </c>
      <c r="H75" s="594">
        <v>1452.171877</v>
      </c>
      <c r="I75" s="594">
        <v>1471.71867</v>
      </c>
      <c r="J75" s="594">
        <v>1554.4796679999999</v>
      </c>
      <c r="K75" s="594">
        <v>1703.8846129999999</v>
      </c>
      <c r="L75" s="594">
        <v>1826.451266</v>
      </c>
      <c r="M75" s="594">
        <v>1940.0445070000001</v>
      </c>
    </row>
    <row r="76" spans="1:13" x14ac:dyDescent="0.25">
      <c r="A76" s="299" t="s">
        <v>248</v>
      </c>
      <c r="B76" s="243"/>
      <c r="C76" s="174"/>
      <c r="D76" s="174"/>
      <c r="E76" s="174"/>
      <c r="F76" s="174"/>
      <c r="G76" s="174"/>
      <c r="H76" s="174"/>
      <c r="I76" s="174"/>
      <c r="J76" s="174"/>
      <c r="K76" s="174"/>
      <c r="L76" s="174"/>
      <c r="M76" s="174"/>
    </row>
    <row r="77" spans="1:13" x14ac:dyDescent="0.25">
      <c r="A77" s="606" t="s">
        <v>556</v>
      </c>
      <c r="B77" s="606"/>
      <c r="C77" s="174"/>
      <c r="D77" s="174"/>
      <c r="E77" s="174"/>
      <c r="F77" s="174"/>
      <c r="G77" s="174"/>
      <c r="H77" s="174"/>
      <c r="I77" s="174"/>
      <c r="J77" s="174"/>
      <c r="K77" s="174"/>
      <c r="L77" s="174"/>
      <c r="M77" s="174"/>
    </row>
    <row r="78" spans="1:13" x14ac:dyDescent="0.25">
      <c r="A78" s="606" t="s">
        <v>557</v>
      </c>
      <c r="B78" s="606"/>
      <c r="C78" s="174"/>
      <c r="D78" s="174"/>
      <c r="E78" s="174"/>
      <c r="F78" s="174"/>
      <c r="G78" s="174"/>
      <c r="H78" s="174"/>
      <c r="I78" s="174"/>
      <c r="J78" s="174"/>
      <c r="K78" s="174"/>
      <c r="L78" s="174"/>
      <c r="M78" s="174"/>
    </row>
    <row r="79" spans="1:13" x14ac:dyDescent="0.25">
      <c r="A79" s="232"/>
      <c r="B79" s="174"/>
      <c r="C79" s="174"/>
      <c r="D79" s="174"/>
      <c r="E79" s="174"/>
      <c r="F79" s="174"/>
      <c r="G79" s="174"/>
      <c r="H79" s="174"/>
      <c r="I79" s="174"/>
      <c r="J79" s="174"/>
      <c r="K79" s="174"/>
      <c r="L79" s="174"/>
      <c r="M79" s="174"/>
    </row>
    <row r="80" spans="1:13" x14ac:dyDescent="0.25">
      <c r="A80" s="232"/>
      <c r="B80" s="174"/>
      <c r="C80" s="174"/>
      <c r="D80" s="174"/>
      <c r="E80" s="174"/>
      <c r="F80" s="174" t="s">
        <v>552</v>
      </c>
      <c r="G80" s="174"/>
      <c r="H80" s="174"/>
      <c r="I80" s="174"/>
      <c r="J80" s="174"/>
      <c r="K80" s="174"/>
      <c r="L80" s="174"/>
      <c r="M80" s="174"/>
    </row>
    <row r="81" spans="1:13" ht="15.75" thickBot="1" x14ac:dyDescent="0.3">
      <c r="A81" s="232"/>
      <c r="B81" s="174"/>
      <c r="C81" s="174"/>
      <c r="D81" s="174" t="s">
        <v>553</v>
      </c>
      <c r="E81" s="174"/>
      <c r="F81" s="174"/>
      <c r="G81" s="174"/>
      <c r="H81" s="174"/>
      <c r="I81" s="174"/>
      <c r="J81" s="174"/>
      <c r="K81" s="174"/>
      <c r="L81" s="174"/>
      <c r="M81" s="174"/>
    </row>
    <row r="82" spans="1:13" ht="27.75" x14ac:dyDescent="0.25">
      <c r="A82" s="600" t="s">
        <v>554</v>
      </c>
      <c r="B82" s="245">
        <v>2013</v>
      </c>
      <c r="C82" s="245">
        <v>2014</v>
      </c>
      <c r="D82" s="245">
        <v>2015</v>
      </c>
      <c r="E82" s="245">
        <v>2016</v>
      </c>
      <c r="F82" s="245">
        <v>2017</v>
      </c>
      <c r="G82" s="245">
        <v>2018</v>
      </c>
      <c r="H82" s="245">
        <v>2019</v>
      </c>
      <c r="I82" s="245">
        <v>2020</v>
      </c>
      <c r="J82" s="245">
        <v>2021</v>
      </c>
      <c r="K82" s="245">
        <v>2022</v>
      </c>
      <c r="L82" s="245">
        <v>2023</v>
      </c>
      <c r="M82" s="245">
        <v>2023</v>
      </c>
    </row>
    <row r="83" spans="1:13" x14ac:dyDescent="0.25">
      <c r="A83" s="620" t="s">
        <v>567</v>
      </c>
      <c r="B83" s="588">
        <v>50.700271999999998</v>
      </c>
      <c r="C83" s="588">
        <v>53.844884999999998</v>
      </c>
      <c r="D83" s="588">
        <v>54.358122999999999</v>
      </c>
      <c r="E83" s="588">
        <v>58.932057</v>
      </c>
      <c r="F83" s="588">
        <v>62.794187000000001</v>
      </c>
      <c r="G83" s="588">
        <v>63.083641</v>
      </c>
      <c r="H83" s="588">
        <v>63.385942999999997</v>
      </c>
      <c r="I83" s="588">
        <v>63.373027999999998</v>
      </c>
      <c r="J83" s="588">
        <v>63.601461999999998</v>
      </c>
      <c r="K83" s="588">
        <v>63.829219999999999</v>
      </c>
      <c r="L83" s="588">
        <v>63.963085</v>
      </c>
      <c r="M83" s="588">
        <v>64.221485000000001</v>
      </c>
    </row>
    <row r="84" spans="1:13" x14ac:dyDescent="0.25">
      <c r="A84" s="620" t="s">
        <v>578</v>
      </c>
      <c r="B84" s="621">
        <v>1086</v>
      </c>
      <c r="C84" s="621">
        <v>1049</v>
      </c>
      <c r="D84" s="621">
        <v>1057</v>
      </c>
      <c r="E84" s="621">
        <v>1025</v>
      </c>
      <c r="F84" s="621">
        <v>876</v>
      </c>
      <c r="G84" s="621">
        <v>873</v>
      </c>
      <c r="H84" s="621">
        <v>875</v>
      </c>
      <c r="I84" s="621">
        <v>871</v>
      </c>
      <c r="J84" s="621">
        <v>871</v>
      </c>
      <c r="K84" s="621">
        <v>871</v>
      </c>
      <c r="L84" s="621">
        <v>870</v>
      </c>
      <c r="M84" s="621">
        <v>870</v>
      </c>
    </row>
    <row r="85" spans="1:13" ht="25.5" x14ac:dyDescent="0.25">
      <c r="A85" s="596" t="s">
        <v>1987</v>
      </c>
      <c r="B85" s="589"/>
      <c r="C85" s="589"/>
      <c r="D85" s="589"/>
      <c r="E85" s="589"/>
      <c r="F85" s="589"/>
      <c r="G85" s="589"/>
      <c r="H85" s="589"/>
      <c r="I85" s="589"/>
      <c r="J85" s="589"/>
      <c r="K85" s="589"/>
      <c r="L85" s="589"/>
      <c r="M85" s="589"/>
    </row>
    <row r="86" spans="1:13" x14ac:dyDescent="0.25">
      <c r="A86" s="95" t="s">
        <v>256</v>
      </c>
      <c r="B86" s="252">
        <v>1224.063118</v>
      </c>
      <c r="C86" s="252">
        <v>1202.6202270000001</v>
      </c>
      <c r="D86" s="252">
        <v>1138.1452449999999</v>
      </c>
      <c r="E86" s="252">
        <v>1122.149019</v>
      </c>
      <c r="F86" s="252">
        <v>1578.3844919999999</v>
      </c>
      <c r="G86" s="252">
        <v>1610.700351</v>
      </c>
      <c r="H86" s="252">
        <v>1993.044427</v>
      </c>
      <c r="I86" s="252">
        <v>1696.3556229999999</v>
      </c>
      <c r="J86" s="252">
        <v>1717.279505</v>
      </c>
      <c r="K86" s="252">
        <v>1835.997738</v>
      </c>
      <c r="L86" s="252">
        <v>1782.439554</v>
      </c>
      <c r="M86" s="252">
        <v>1956.770199</v>
      </c>
    </row>
    <row r="87" spans="1:13" x14ac:dyDescent="0.25">
      <c r="A87" s="126" t="s">
        <v>257</v>
      </c>
      <c r="B87" s="258">
        <v>502.22882399999997</v>
      </c>
      <c r="C87" s="258">
        <v>463.550139</v>
      </c>
      <c r="D87" s="258">
        <v>460.18783999999999</v>
      </c>
      <c r="E87" s="258">
        <v>380.72139099999998</v>
      </c>
      <c r="F87" s="258">
        <v>783.79747199999997</v>
      </c>
      <c r="G87" s="258">
        <v>688.524991</v>
      </c>
      <c r="H87" s="258">
        <v>883.44863399999997</v>
      </c>
      <c r="I87" s="258">
        <v>661.80942100000004</v>
      </c>
      <c r="J87" s="258">
        <v>600.70056599999998</v>
      </c>
      <c r="K87" s="258">
        <v>737.03889000000004</v>
      </c>
      <c r="L87" s="258">
        <v>462.90199699999999</v>
      </c>
      <c r="M87" s="258">
        <v>470.65126299999997</v>
      </c>
    </row>
    <row r="88" spans="1:13" x14ac:dyDescent="0.25">
      <c r="A88" s="126" t="s">
        <v>258</v>
      </c>
      <c r="B88" s="258">
        <v>721.615182</v>
      </c>
      <c r="C88" s="258">
        <v>738.59501799999998</v>
      </c>
      <c r="D88" s="258">
        <v>677.11437799999999</v>
      </c>
      <c r="E88" s="258">
        <v>739.86766</v>
      </c>
      <c r="F88" s="258">
        <v>787.91671699999995</v>
      </c>
      <c r="G88" s="258">
        <v>916.20787099999995</v>
      </c>
      <c r="H88" s="258">
        <v>1101.193405</v>
      </c>
      <c r="I88" s="258">
        <v>1027.3263449999999</v>
      </c>
      <c r="J88" s="258">
        <v>1104.3097459999999</v>
      </c>
      <c r="K88" s="258">
        <v>1079.8100770000001</v>
      </c>
      <c r="L88" s="258">
        <v>1304.774709</v>
      </c>
      <c r="M88" s="258">
        <v>1469.837923</v>
      </c>
    </row>
    <row r="89" spans="1:13" x14ac:dyDescent="0.25">
      <c r="A89" s="126" t="s">
        <v>321</v>
      </c>
      <c r="B89" s="258">
        <v>0.17466000000000001</v>
      </c>
      <c r="C89" s="258">
        <v>0.42437799999999998</v>
      </c>
      <c r="D89" s="258">
        <v>0.77384200000000003</v>
      </c>
      <c r="E89" s="258">
        <v>0.39982200000000001</v>
      </c>
      <c r="F89" s="258">
        <v>0.59842099999999998</v>
      </c>
      <c r="G89" s="258">
        <v>0.412769</v>
      </c>
      <c r="H89" s="258">
        <v>0.72085299999999997</v>
      </c>
      <c r="I89" s="258">
        <v>1.5688599999999999</v>
      </c>
      <c r="J89" s="258">
        <v>1.0504009999999999</v>
      </c>
      <c r="K89" s="258">
        <v>0.72096099999999996</v>
      </c>
      <c r="L89" s="258">
        <v>0.51413900000000001</v>
      </c>
      <c r="M89" s="258">
        <v>0.75787599999999999</v>
      </c>
    </row>
    <row r="90" spans="1:13" x14ac:dyDescent="0.25">
      <c r="A90" s="106" t="s">
        <v>259</v>
      </c>
      <c r="B90" s="263">
        <v>4.4450999999999997E-2</v>
      </c>
      <c r="C90" s="263">
        <v>5.0689999999999999E-2</v>
      </c>
      <c r="D90" s="263">
        <v>6.9182999999999995E-2</v>
      </c>
      <c r="E90" s="263">
        <v>1.1601440000000001</v>
      </c>
      <c r="F90" s="263">
        <v>6.0718810000000003</v>
      </c>
      <c r="G90" s="263">
        <v>5.5547190000000004</v>
      </c>
      <c r="H90" s="263">
        <v>7.6815329999999999</v>
      </c>
      <c r="I90" s="263">
        <v>5.650995</v>
      </c>
      <c r="J90" s="263">
        <v>11.218791</v>
      </c>
      <c r="K90" s="263">
        <v>18.427807000000001</v>
      </c>
      <c r="L90" s="263">
        <v>14.248707</v>
      </c>
      <c r="M90" s="263">
        <v>15.523135999999999</v>
      </c>
    </row>
    <row r="91" spans="1:13" x14ac:dyDescent="0.25">
      <c r="A91" s="95" t="s">
        <v>260</v>
      </c>
      <c r="B91" s="252">
        <v>64.725346999999999</v>
      </c>
      <c r="C91" s="252">
        <v>51.531334999999999</v>
      </c>
      <c r="D91" s="252">
        <v>33.325395999999998</v>
      </c>
      <c r="E91" s="252">
        <v>49.159360999999997</v>
      </c>
      <c r="F91" s="252">
        <v>80.766120999999998</v>
      </c>
      <c r="G91" s="252">
        <v>77.588099999999997</v>
      </c>
      <c r="H91" s="252">
        <v>64.670385999999993</v>
      </c>
      <c r="I91" s="252">
        <v>65.300312000000005</v>
      </c>
      <c r="J91" s="252">
        <v>72.124537000000004</v>
      </c>
      <c r="K91" s="252">
        <v>68.299902000000003</v>
      </c>
      <c r="L91" s="252">
        <v>73.799797999999996</v>
      </c>
      <c r="M91" s="252">
        <v>92.890196000000003</v>
      </c>
    </row>
    <row r="92" spans="1:13" x14ac:dyDescent="0.25">
      <c r="A92" s="126" t="s">
        <v>322</v>
      </c>
      <c r="B92" s="258">
        <v>29.718253000000001</v>
      </c>
      <c r="C92" s="258">
        <v>21.617383</v>
      </c>
      <c r="D92" s="258">
        <v>11.252978000000001</v>
      </c>
      <c r="E92" s="258">
        <v>15.460694</v>
      </c>
      <c r="F92" s="258">
        <v>32.063076000000002</v>
      </c>
      <c r="G92" s="258">
        <v>24.854917</v>
      </c>
      <c r="H92" s="258">
        <v>21.336731</v>
      </c>
      <c r="I92" s="258">
        <v>20.903146</v>
      </c>
      <c r="J92" s="258">
        <v>18.919595999999999</v>
      </c>
      <c r="K92" s="258">
        <v>13.449453</v>
      </c>
      <c r="L92" s="258">
        <v>16.816471</v>
      </c>
      <c r="M92" s="258">
        <v>18.520553</v>
      </c>
    </row>
    <row r="93" spans="1:13" x14ac:dyDescent="0.25">
      <c r="A93" s="126" t="s">
        <v>323</v>
      </c>
      <c r="B93" s="258">
        <v>5.4828910000000004</v>
      </c>
      <c r="C93" s="258">
        <v>10.886284</v>
      </c>
      <c r="D93" s="258">
        <v>4.6705889999999997</v>
      </c>
      <c r="E93" s="258">
        <v>9.6850299999999994</v>
      </c>
      <c r="F93" s="258">
        <v>12.308002</v>
      </c>
      <c r="G93" s="258">
        <v>10.590268</v>
      </c>
      <c r="H93" s="258">
        <v>3.9503050000000002</v>
      </c>
      <c r="I93" s="258">
        <v>5.9462849999999996</v>
      </c>
      <c r="J93" s="258">
        <v>7.1003730000000003</v>
      </c>
      <c r="K93" s="258">
        <v>6.6485669999999999</v>
      </c>
      <c r="L93" s="258">
        <v>11.368316999999999</v>
      </c>
      <c r="M93" s="258">
        <v>15.983787</v>
      </c>
    </row>
    <row r="94" spans="1:13" x14ac:dyDescent="0.25">
      <c r="A94" s="126" t="s">
        <v>261</v>
      </c>
      <c r="B94" s="258">
        <v>18.877589</v>
      </c>
      <c r="C94" s="258">
        <v>12.825236</v>
      </c>
      <c r="D94" s="258">
        <v>13.203312</v>
      </c>
      <c r="E94" s="258">
        <v>18.276499000000001</v>
      </c>
      <c r="F94" s="258">
        <v>24.844747999999999</v>
      </c>
      <c r="G94" s="258">
        <v>29.123038000000001</v>
      </c>
      <c r="H94" s="258">
        <v>28.042460999999999</v>
      </c>
      <c r="I94" s="258">
        <v>27.308277</v>
      </c>
      <c r="J94" s="258">
        <v>29.524411000000001</v>
      </c>
      <c r="K94" s="258">
        <v>34.048892000000002</v>
      </c>
      <c r="L94" s="258">
        <v>30.765122000000002</v>
      </c>
      <c r="M94" s="258">
        <v>35.236462000000003</v>
      </c>
    </row>
    <row r="95" spans="1:13" x14ac:dyDescent="0.25">
      <c r="A95" s="126" t="s">
        <v>324</v>
      </c>
      <c r="B95" s="258">
        <v>4.0788390000000003</v>
      </c>
      <c r="C95" s="258">
        <v>2.2273070000000001</v>
      </c>
      <c r="D95" s="258">
        <v>1.001962</v>
      </c>
      <c r="E95" s="258">
        <v>0.86740700000000004</v>
      </c>
      <c r="F95" s="258">
        <v>2.438631</v>
      </c>
      <c r="G95" s="258">
        <v>3.7752159999999999</v>
      </c>
      <c r="H95" s="258">
        <v>2.2341790000000001</v>
      </c>
      <c r="I95" s="258">
        <v>1.7348220000000001</v>
      </c>
      <c r="J95" s="258">
        <v>3.4603389999999998</v>
      </c>
      <c r="K95" s="258">
        <v>4.0029279999999998</v>
      </c>
      <c r="L95" s="258">
        <v>5.3738780000000004</v>
      </c>
      <c r="M95" s="258">
        <v>6.0721489999999996</v>
      </c>
    </row>
    <row r="96" spans="1:13" x14ac:dyDescent="0.25">
      <c r="A96" s="126" t="s">
        <v>325</v>
      </c>
      <c r="B96" s="258">
        <v>6.5677729999999999</v>
      </c>
      <c r="C96" s="258">
        <v>3.975123</v>
      </c>
      <c r="D96" s="258">
        <v>3.1965539999999999</v>
      </c>
      <c r="E96" s="258">
        <v>4.8697290000000004</v>
      </c>
      <c r="F96" s="258">
        <v>9.1116620000000008</v>
      </c>
      <c r="G96" s="258">
        <v>9.2446590000000004</v>
      </c>
      <c r="H96" s="258">
        <v>9.1067079999999994</v>
      </c>
      <c r="I96" s="258">
        <v>9.4077809999999999</v>
      </c>
      <c r="J96" s="258">
        <v>13.119816</v>
      </c>
      <c r="K96" s="258">
        <v>10.15006</v>
      </c>
      <c r="L96" s="258">
        <v>9.4760089999999995</v>
      </c>
      <c r="M96" s="258">
        <v>17.077242999999999</v>
      </c>
    </row>
    <row r="97" spans="1:13" x14ac:dyDescent="0.25">
      <c r="A97" s="94" t="s">
        <v>263</v>
      </c>
      <c r="B97" s="269">
        <v>228.69056900000001</v>
      </c>
      <c r="C97" s="269">
        <v>261.66546399999999</v>
      </c>
      <c r="D97" s="269">
        <v>236.77787799999999</v>
      </c>
      <c r="E97" s="269">
        <v>252.40730500000001</v>
      </c>
      <c r="F97" s="269">
        <v>254.78233800000001</v>
      </c>
      <c r="G97" s="269">
        <v>275.87107500000002</v>
      </c>
      <c r="H97" s="269">
        <v>353.86103600000001</v>
      </c>
      <c r="I97" s="269">
        <v>334.57508200000001</v>
      </c>
      <c r="J97" s="269">
        <v>347.98804200000001</v>
      </c>
      <c r="K97" s="269">
        <v>376.44138400000003</v>
      </c>
      <c r="L97" s="269">
        <v>375.65323599999999</v>
      </c>
      <c r="M97" s="269">
        <v>459.150756</v>
      </c>
    </row>
    <row r="98" spans="1:13" x14ac:dyDescent="0.25">
      <c r="A98" s="126" t="s">
        <v>326</v>
      </c>
      <c r="B98" s="258">
        <v>9.9385980000000007</v>
      </c>
      <c r="C98" s="258">
        <v>12.633975</v>
      </c>
      <c r="D98" s="258">
        <v>18.268501000000001</v>
      </c>
      <c r="E98" s="258">
        <v>6.7718150000000001</v>
      </c>
      <c r="F98" s="258">
        <v>6.7402290000000002</v>
      </c>
      <c r="G98" s="258">
        <v>8.8009909999999998</v>
      </c>
      <c r="H98" s="258">
        <v>9.9522089999999999</v>
      </c>
      <c r="I98" s="258">
        <v>6.0063120000000003</v>
      </c>
      <c r="J98" s="258">
        <v>7.4558989999999996</v>
      </c>
      <c r="K98" s="258">
        <v>5.1308189999999998</v>
      </c>
      <c r="L98" s="258">
        <v>7.1286500000000004</v>
      </c>
      <c r="M98" s="258">
        <v>12.875204999999999</v>
      </c>
    </row>
    <row r="99" spans="1:13" x14ac:dyDescent="0.25">
      <c r="A99" s="126" t="s">
        <v>265</v>
      </c>
      <c r="B99" s="258">
        <v>39.105032000000001</v>
      </c>
      <c r="C99" s="258">
        <v>41.112682999999997</v>
      </c>
      <c r="D99" s="258">
        <v>33.541378999999999</v>
      </c>
      <c r="E99" s="258">
        <v>58.012081000000002</v>
      </c>
      <c r="F99" s="258">
        <v>65.781981999999999</v>
      </c>
      <c r="G99" s="258">
        <v>83.867693000000003</v>
      </c>
      <c r="H99" s="258">
        <v>98.997165999999993</v>
      </c>
      <c r="I99" s="258">
        <v>106.040571</v>
      </c>
      <c r="J99" s="258">
        <v>117.587137</v>
      </c>
      <c r="K99" s="258">
        <v>125.220429</v>
      </c>
      <c r="L99" s="258">
        <v>127.422281</v>
      </c>
      <c r="M99" s="258">
        <v>128.10791599999999</v>
      </c>
    </row>
    <row r="100" spans="1:13" x14ac:dyDescent="0.25">
      <c r="A100" s="126" t="s">
        <v>266</v>
      </c>
      <c r="B100" s="258">
        <v>3.6884869999999998</v>
      </c>
      <c r="C100" s="258">
        <v>5.8258150000000004</v>
      </c>
      <c r="D100" s="258">
        <v>28.947253</v>
      </c>
      <c r="E100" s="258">
        <v>28.595454</v>
      </c>
      <c r="F100" s="258">
        <v>43.115245999999999</v>
      </c>
      <c r="G100" s="258">
        <v>40.146920000000001</v>
      </c>
      <c r="H100" s="258">
        <v>64.647565999999998</v>
      </c>
      <c r="I100" s="258">
        <v>67.594351000000003</v>
      </c>
      <c r="J100" s="258">
        <v>58.919263999999998</v>
      </c>
      <c r="K100" s="258">
        <v>53.785069999999997</v>
      </c>
      <c r="L100" s="258">
        <v>43.52758</v>
      </c>
      <c r="M100" s="258">
        <v>76.286687999999998</v>
      </c>
    </row>
    <row r="101" spans="1:13" x14ac:dyDescent="0.25">
      <c r="A101" s="126" t="s">
        <v>267</v>
      </c>
      <c r="B101" s="258">
        <v>152.68178700000001</v>
      </c>
      <c r="C101" s="258">
        <v>179.403031</v>
      </c>
      <c r="D101" s="258">
        <v>135.38686200000001</v>
      </c>
      <c r="E101" s="258">
        <v>130.50412399999999</v>
      </c>
      <c r="F101" s="258">
        <v>113.654552</v>
      </c>
      <c r="G101" s="258">
        <v>116.802561</v>
      </c>
      <c r="H101" s="258">
        <v>154.35159999999999</v>
      </c>
      <c r="I101" s="258">
        <v>130.92027400000001</v>
      </c>
      <c r="J101" s="258">
        <v>142.01594700000001</v>
      </c>
      <c r="K101" s="258">
        <v>167.737606</v>
      </c>
      <c r="L101" s="258">
        <v>170.13225</v>
      </c>
      <c r="M101" s="258">
        <v>206.689571</v>
      </c>
    </row>
    <row r="102" spans="1:13" x14ac:dyDescent="0.25">
      <c r="A102" s="126" t="s">
        <v>327</v>
      </c>
      <c r="B102" s="258">
        <v>15.727368</v>
      </c>
      <c r="C102" s="258">
        <v>15.574271</v>
      </c>
      <c r="D102" s="258">
        <v>16.944179999999999</v>
      </c>
      <c r="E102" s="258">
        <v>19.396823000000001</v>
      </c>
      <c r="F102" s="258">
        <v>15.189247999999999</v>
      </c>
      <c r="G102" s="258">
        <v>18.608668000000002</v>
      </c>
      <c r="H102" s="258">
        <v>18.914852</v>
      </c>
      <c r="I102" s="258">
        <v>15.557188</v>
      </c>
      <c r="J102" s="258">
        <v>13.840683</v>
      </c>
      <c r="K102" s="258">
        <v>16.236350000000002</v>
      </c>
      <c r="L102" s="258">
        <v>18.955424000000001</v>
      </c>
      <c r="M102" s="258">
        <v>27.895568999999998</v>
      </c>
    </row>
    <row r="103" spans="1:13" x14ac:dyDescent="0.25">
      <c r="A103" s="126" t="s">
        <v>268</v>
      </c>
      <c r="B103" s="258">
        <v>7.5492949999999999</v>
      </c>
      <c r="C103" s="258">
        <v>7.1156860000000002</v>
      </c>
      <c r="D103" s="258">
        <v>3.6897000000000002</v>
      </c>
      <c r="E103" s="258">
        <v>9.1270059999999997</v>
      </c>
      <c r="F103" s="258">
        <v>10.301079</v>
      </c>
      <c r="G103" s="258">
        <v>7.6442379999999996</v>
      </c>
      <c r="H103" s="258">
        <v>6.9976409999999998</v>
      </c>
      <c r="I103" s="258">
        <v>8.4563839999999999</v>
      </c>
      <c r="J103" s="258">
        <v>8.1691090000000006</v>
      </c>
      <c r="K103" s="258">
        <v>8.3311069999999994</v>
      </c>
      <c r="L103" s="258">
        <v>8.4870490000000007</v>
      </c>
      <c r="M103" s="258">
        <v>7.2958040000000004</v>
      </c>
    </row>
    <row r="104" spans="1:13" x14ac:dyDescent="0.25">
      <c r="A104" s="94" t="s">
        <v>269</v>
      </c>
      <c r="B104" s="269">
        <v>1220.9976059999999</v>
      </c>
      <c r="C104" s="269">
        <v>1123.3086169999999</v>
      </c>
      <c r="D104" s="269">
        <v>991.62274100000002</v>
      </c>
      <c r="E104" s="269">
        <v>982.03528200000005</v>
      </c>
      <c r="F104" s="269">
        <v>918.78487600000005</v>
      </c>
      <c r="G104" s="269">
        <v>1000.490058</v>
      </c>
      <c r="H104" s="269">
        <v>1210.4421460000001</v>
      </c>
      <c r="I104" s="269">
        <v>1121.6137859999999</v>
      </c>
      <c r="J104" s="269">
        <v>1228.187271</v>
      </c>
      <c r="K104" s="269">
        <v>1314.9868939999999</v>
      </c>
      <c r="L104" s="269">
        <v>1355.118739</v>
      </c>
      <c r="M104" s="269">
        <v>1457.2531530000001</v>
      </c>
    </row>
    <row r="105" spans="1:13" x14ac:dyDescent="0.25">
      <c r="A105" s="126" t="s">
        <v>270</v>
      </c>
      <c r="B105" s="258">
        <v>28.956506000000001</v>
      </c>
      <c r="C105" s="258">
        <v>31.218772000000001</v>
      </c>
      <c r="D105" s="258">
        <v>30.213290000000001</v>
      </c>
      <c r="E105" s="258">
        <v>29.182763999999999</v>
      </c>
      <c r="F105" s="258">
        <v>31.194703000000001</v>
      </c>
      <c r="G105" s="258">
        <v>39.179532999999999</v>
      </c>
      <c r="H105" s="258">
        <v>39.950316999999998</v>
      </c>
      <c r="I105" s="258">
        <v>32.578468000000001</v>
      </c>
      <c r="J105" s="258">
        <v>28.648698</v>
      </c>
      <c r="K105" s="258">
        <v>25.805527000000001</v>
      </c>
      <c r="L105" s="258">
        <v>22.471516000000001</v>
      </c>
      <c r="M105" s="258">
        <v>27.223006000000002</v>
      </c>
    </row>
    <row r="106" spans="1:13" x14ac:dyDescent="0.25">
      <c r="A106" s="126" t="s">
        <v>271</v>
      </c>
      <c r="B106" s="258">
        <v>485.11215900000002</v>
      </c>
      <c r="C106" s="258">
        <v>460.05645600000003</v>
      </c>
      <c r="D106" s="258">
        <v>363.16852599999999</v>
      </c>
      <c r="E106" s="258">
        <v>340.21423299999998</v>
      </c>
      <c r="F106" s="258">
        <v>320.91789699999998</v>
      </c>
      <c r="G106" s="258">
        <v>348.29743999999999</v>
      </c>
      <c r="H106" s="258">
        <v>432.22680600000001</v>
      </c>
      <c r="I106" s="258">
        <v>383.31576699999999</v>
      </c>
      <c r="J106" s="258">
        <v>357.891548</v>
      </c>
      <c r="K106" s="258">
        <v>352.88809800000001</v>
      </c>
      <c r="L106" s="258">
        <v>429.67780099999999</v>
      </c>
      <c r="M106" s="258">
        <v>477.07344599999999</v>
      </c>
    </row>
    <row r="107" spans="1:13" x14ac:dyDescent="0.25">
      <c r="A107" s="273" t="s">
        <v>328</v>
      </c>
      <c r="B107" s="274">
        <v>246.70752999999999</v>
      </c>
      <c r="C107" s="274">
        <v>266.68016599999999</v>
      </c>
      <c r="D107" s="274">
        <v>189.60412199999999</v>
      </c>
      <c r="E107" s="274">
        <v>184.29541399999999</v>
      </c>
      <c r="F107" s="274">
        <v>161.18939800000001</v>
      </c>
      <c r="G107" s="274">
        <v>181.308753</v>
      </c>
      <c r="H107" s="274">
        <v>246.94221400000001</v>
      </c>
      <c r="I107" s="274">
        <v>227.68047000000001</v>
      </c>
      <c r="J107" s="274">
        <v>212.77797799999999</v>
      </c>
      <c r="K107" s="274">
        <v>214.593839</v>
      </c>
      <c r="L107" s="274">
        <v>243.36401900000001</v>
      </c>
      <c r="M107" s="274">
        <v>243.21633499999999</v>
      </c>
    </row>
    <row r="108" spans="1:13" x14ac:dyDescent="0.25">
      <c r="A108" s="278" t="s">
        <v>329</v>
      </c>
      <c r="B108" s="274">
        <v>238.404628</v>
      </c>
      <c r="C108" s="274">
        <v>193.37628900000001</v>
      </c>
      <c r="D108" s="274">
        <v>173.564403</v>
      </c>
      <c r="E108" s="274">
        <v>155.91881799999999</v>
      </c>
      <c r="F108" s="274">
        <v>159.728498</v>
      </c>
      <c r="G108" s="274">
        <v>166.988687</v>
      </c>
      <c r="H108" s="274">
        <v>185.28459100000001</v>
      </c>
      <c r="I108" s="274">
        <v>155.63529600000001</v>
      </c>
      <c r="J108" s="274">
        <v>145.11356900000001</v>
      </c>
      <c r="K108" s="274">
        <v>138.29425900000001</v>
      </c>
      <c r="L108" s="274">
        <v>186.31378100000001</v>
      </c>
      <c r="M108" s="274">
        <v>233.857111</v>
      </c>
    </row>
    <row r="109" spans="1:13" x14ac:dyDescent="0.25">
      <c r="A109" s="126" t="s">
        <v>272</v>
      </c>
      <c r="B109" s="258">
        <v>668.50042699999995</v>
      </c>
      <c r="C109" s="258">
        <v>599.55013099999996</v>
      </c>
      <c r="D109" s="258">
        <v>563.61492299999998</v>
      </c>
      <c r="E109" s="258">
        <v>577.90751799999998</v>
      </c>
      <c r="F109" s="258">
        <v>531.19674399999997</v>
      </c>
      <c r="G109" s="258">
        <v>576.57982200000004</v>
      </c>
      <c r="H109" s="258">
        <v>689.01285700000005</v>
      </c>
      <c r="I109" s="258">
        <v>660.34564499999999</v>
      </c>
      <c r="J109" s="258">
        <v>797.30498899999998</v>
      </c>
      <c r="K109" s="258">
        <v>893.99656800000002</v>
      </c>
      <c r="L109" s="258">
        <v>852.31535199999996</v>
      </c>
      <c r="M109" s="258">
        <v>884.10500400000001</v>
      </c>
    </row>
    <row r="110" spans="1:13" x14ac:dyDescent="0.25">
      <c r="A110" s="126" t="s">
        <v>273</v>
      </c>
      <c r="B110" s="258">
        <v>38.428513000000002</v>
      </c>
      <c r="C110" s="258">
        <v>32.483257000000002</v>
      </c>
      <c r="D110" s="258">
        <v>34.626001000000002</v>
      </c>
      <c r="E110" s="258">
        <v>34.730766000000003</v>
      </c>
      <c r="F110" s="258">
        <v>35.475530999999997</v>
      </c>
      <c r="G110" s="258">
        <v>36.433261000000002</v>
      </c>
      <c r="H110" s="258">
        <v>49.252164</v>
      </c>
      <c r="I110" s="258">
        <v>45.373904000000003</v>
      </c>
      <c r="J110" s="258">
        <v>44.342035000000003</v>
      </c>
      <c r="K110" s="258">
        <v>42.296700000000001</v>
      </c>
      <c r="L110" s="258">
        <v>50.654069</v>
      </c>
      <c r="M110" s="258">
        <v>68.851697000000001</v>
      </c>
    </row>
    <row r="111" spans="1:13" x14ac:dyDescent="0.25">
      <c r="A111" s="94" t="s">
        <v>274</v>
      </c>
      <c r="B111" s="269">
        <v>205.85728</v>
      </c>
      <c r="C111" s="269">
        <v>247.40259599999999</v>
      </c>
      <c r="D111" s="269">
        <v>181.58949200000001</v>
      </c>
      <c r="E111" s="269">
        <v>154.954667</v>
      </c>
      <c r="F111" s="269">
        <v>184.82226299999999</v>
      </c>
      <c r="G111" s="269">
        <v>191.664492</v>
      </c>
      <c r="H111" s="269">
        <v>232.78482600000001</v>
      </c>
      <c r="I111" s="269">
        <v>197.97124099999999</v>
      </c>
      <c r="J111" s="269">
        <v>198.989664</v>
      </c>
      <c r="K111" s="269">
        <v>212.05782099999999</v>
      </c>
      <c r="L111" s="269">
        <v>232.542292</v>
      </c>
      <c r="M111" s="269">
        <v>241.10248300000001</v>
      </c>
    </row>
    <row r="112" spans="1:13" x14ac:dyDescent="0.25">
      <c r="A112" s="126" t="s">
        <v>330</v>
      </c>
      <c r="B112" s="258">
        <v>5.5964840000000002</v>
      </c>
      <c r="C112" s="258">
        <v>11.71406</v>
      </c>
      <c r="D112" s="258">
        <v>5.0712650000000004</v>
      </c>
      <c r="E112" s="258">
        <v>5.0071009999999996</v>
      </c>
      <c r="F112" s="258">
        <v>4.1964709999999998</v>
      </c>
      <c r="G112" s="258">
        <v>2.4579629999999999</v>
      </c>
      <c r="H112" s="258">
        <v>2.5911949999999999</v>
      </c>
      <c r="I112" s="258">
        <v>3.4231959999999999</v>
      </c>
      <c r="J112" s="258">
        <v>3.0964960000000001</v>
      </c>
      <c r="K112" s="258">
        <v>4.372395</v>
      </c>
      <c r="L112" s="258">
        <v>11.720238</v>
      </c>
      <c r="M112" s="258">
        <v>8.4271569999999993</v>
      </c>
    </row>
    <row r="113" spans="1:13" x14ac:dyDescent="0.25">
      <c r="A113" s="126" t="s">
        <v>331</v>
      </c>
      <c r="B113" s="258">
        <v>17.486277999999999</v>
      </c>
      <c r="C113" s="258">
        <v>34.740254</v>
      </c>
      <c r="D113" s="258">
        <v>30.947849000000001</v>
      </c>
      <c r="E113" s="258">
        <v>23.882556000000001</v>
      </c>
      <c r="F113" s="258">
        <v>46.888388999999997</v>
      </c>
      <c r="G113" s="258">
        <v>47.422286</v>
      </c>
      <c r="H113" s="258">
        <v>56.020980000000002</v>
      </c>
      <c r="I113" s="258">
        <v>41.421404000000003</v>
      </c>
      <c r="J113" s="258">
        <v>49.898245000000003</v>
      </c>
      <c r="K113" s="258">
        <v>50.549469999999999</v>
      </c>
      <c r="L113" s="258">
        <v>42.649149000000001</v>
      </c>
      <c r="M113" s="258">
        <v>55.016081</v>
      </c>
    </row>
    <row r="114" spans="1:13" x14ac:dyDescent="0.25">
      <c r="A114" s="126" t="s">
        <v>276</v>
      </c>
      <c r="B114" s="258">
        <v>182.774517</v>
      </c>
      <c r="C114" s="258">
        <v>200.94828100000001</v>
      </c>
      <c r="D114" s="258">
        <v>145.57037700000001</v>
      </c>
      <c r="E114" s="258">
        <v>126.065009</v>
      </c>
      <c r="F114" s="258">
        <v>133.73740100000001</v>
      </c>
      <c r="G114" s="258">
        <v>141.78424100000001</v>
      </c>
      <c r="H114" s="258">
        <v>174.17265</v>
      </c>
      <c r="I114" s="258">
        <v>153.12664100000001</v>
      </c>
      <c r="J114" s="258">
        <v>145.994922</v>
      </c>
      <c r="K114" s="258">
        <v>157.135954</v>
      </c>
      <c r="L114" s="258">
        <v>178.17290399999999</v>
      </c>
      <c r="M114" s="258">
        <v>177.659244</v>
      </c>
    </row>
    <row r="115" spans="1:13" x14ac:dyDescent="0.25">
      <c r="A115" s="273" t="s">
        <v>277</v>
      </c>
      <c r="B115" s="274">
        <v>22.465109000000002</v>
      </c>
      <c r="C115" s="274">
        <v>15.536451</v>
      </c>
      <c r="D115" s="274">
        <v>9.9736550000000008</v>
      </c>
      <c r="E115" s="274">
        <v>14.048971</v>
      </c>
      <c r="F115" s="274">
        <v>9.6846589999999999</v>
      </c>
      <c r="G115" s="274">
        <v>12.601125</v>
      </c>
      <c r="H115" s="274">
        <v>18.174576999999999</v>
      </c>
      <c r="I115" s="274">
        <v>16.933882000000001</v>
      </c>
      <c r="J115" s="274">
        <v>13.749523</v>
      </c>
      <c r="K115" s="274">
        <v>15.368312</v>
      </c>
      <c r="L115" s="274">
        <v>12.246886</v>
      </c>
      <c r="M115" s="274">
        <v>18.644836000000002</v>
      </c>
    </row>
    <row r="116" spans="1:13" x14ac:dyDescent="0.25">
      <c r="A116" s="278" t="s">
        <v>278</v>
      </c>
      <c r="B116" s="274">
        <v>108.35336599999999</v>
      </c>
      <c r="C116" s="274">
        <v>123.616394</v>
      </c>
      <c r="D116" s="274">
        <v>78.804360000000003</v>
      </c>
      <c r="E116" s="274">
        <v>67.723558999999995</v>
      </c>
      <c r="F116" s="274">
        <v>75.000097999999994</v>
      </c>
      <c r="G116" s="274">
        <v>83.088436999999999</v>
      </c>
      <c r="H116" s="274">
        <v>98.317412000000004</v>
      </c>
      <c r="I116" s="274">
        <v>81.818872999999996</v>
      </c>
      <c r="J116" s="274">
        <v>82.911558999999997</v>
      </c>
      <c r="K116" s="274">
        <v>81.418283000000002</v>
      </c>
      <c r="L116" s="274">
        <v>104.568743</v>
      </c>
      <c r="M116" s="274">
        <v>114.90313999999999</v>
      </c>
    </row>
    <row r="117" spans="1:13" x14ac:dyDescent="0.25">
      <c r="A117" s="278" t="s">
        <v>279</v>
      </c>
      <c r="B117" s="274">
        <v>14.551800999999999</v>
      </c>
      <c r="C117" s="274">
        <v>21.993907</v>
      </c>
      <c r="D117" s="274">
        <v>26.74887</v>
      </c>
      <c r="E117" s="274">
        <v>22.004199</v>
      </c>
      <c r="F117" s="274">
        <v>22.079920999999999</v>
      </c>
      <c r="G117" s="274">
        <v>13.526488000000001</v>
      </c>
      <c r="H117" s="274">
        <v>11.422605000000001</v>
      </c>
      <c r="I117" s="274">
        <v>11.795389</v>
      </c>
      <c r="J117" s="274">
        <v>7.713069</v>
      </c>
      <c r="K117" s="274">
        <v>8.475816</v>
      </c>
      <c r="L117" s="274">
        <v>10.687065</v>
      </c>
      <c r="M117" s="274">
        <v>10.011371</v>
      </c>
    </row>
    <row r="118" spans="1:13" x14ac:dyDescent="0.25">
      <c r="A118" s="278" t="s">
        <v>280</v>
      </c>
      <c r="B118" s="274">
        <v>1.061083</v>
      </c>
      <c r="C118" s="274">
        <v>1.060948</v>
      </c>
      <c r="D118" s="274">
        <v>0.61084400000000005</v>
      </c>
      <c r="E118" s="274">
        <v>0.150342</v>
      </c>
      <c r="F118" s="274">
        <v>0.26032699999999998</v>
      </c>
      <c r="G118" s="274">
        <v>0.45687100000000003</v>
      </c>
      <c r="H118" s="274">
        <v>2.6064780000000001</v>
      </c>
      <c r="I118" s="274">
        <v>1.113936</v>
      </c>
      <c r="J118" s="274">
        <v>2.7549239999999999</v>
      </c>
      <c r="K118" s="274">
        <v>6.4105189999999999</v>
      </c>
      <c r="L118" s="274">
        <v>6.5932240000000002</v>
      </c>
      <c r="M118" s="274">
        <v>2.5394549999999998</v>
      </c>
    </row>
    <row r="119" spans="1:13" x14ac:dyDescent="0.25">
      <c r="A119" s="278" t="s">
        <v>281</v>
      </c>
      <c r="B119" s="274">
        <v>36.343156</v>
      </c>
      <c r="C119" s="274">
        <v>38.740577999999999</v>
      </c>
      <c r="D119" s="274">
        <v>29.432645999999998</v>
      </c>
      <c r="E119" s="274">
        <v>22.137934999999999</v>
      </c>
      <c r="F119" s="274">
        <v>26.712394</v>
      </c>
      <c r="G119" s="274">
        <v>32.111317999999997</v>
      </c>
      <c r="H119" s="274">
        <v>43.651577000000003</v>
      </c>
      <c r="I119" s="274">
        <v>41.464559000000001</v>
      </c>
      <c r="J119" s="274">
        <v>38.865845</v>
      </c>
      <c r="K119" s="274">
        <v>45.463022000000002</v>
      </c>
      <c r="L119" s="274">
        <v>44.076984000000003</v>
      </c>
      <c r="M119" s="274">
        <v>31.56044</v>
      </c>
    </row>
    <row r="120" spans="1:13" x14ac:dyDescent="0.25">
      <c r="A120" s="94" t="s">
        <v>292</v>
      </c>
      <c r="B120" s="269">
        <v>684.39843299999995</v>
      </c>
      <c r="C120" s="269">
        <v>710.01695500000005</v>
      </c>
      <c r="D120" s="269">
        <v>873.22257400000001</v>
      </c>
      <c r="E120" s="269">
        <v>1171.5948169999999</v>
      </c>
      <c r="F120" s="269">
        <v>1249.3663300000001</v>
      </c>
      <c r="G120" s="269">
        <v>1263.2906849999999</v>
      </c>
      <c r="H120" s="269">
        <v>1491.381214</v>
      </c>
      <c r="I120" s="269">
        <v>1530.1323050000001</v>
      </c>
      <c r="J120" s="269">
        <v>1626.5180800000001</v>
      </c>
      <c r="K120" s="269">
        <v>1868.7030119999999</v>
      </c>
      <c r="L120" s="269">
        <v>2351.5456770000001</v>
      </c>
      <c r="M120" s="269">
        <v>3127.4039170000001</v>
      </c>
    </row>
    <row r="121" spans="1:13" x14ac:dyDescent="0.25">
      <c r="A121" s="126" t="s">
        <v>293</v>
      </c>
      <c r="B121" s="258">
        <v>0</v>
      </c>
      <c r="C121" s="258">
        <v>0</v>
      </c>
      <c r="D121" s="258">
        <v>0</v>
      </c>
      <c r="E121" s="258">
        <v>8.0045199999999994</v>
      </c>
      <c r="F121" s="258">
        <v>10.571052999999999</v>
      </c>
      <c r="G121" s="258">
        <v>35.687629000000001</v>
      </c>
      <c r="H121" s="258">
        <v>34.037641000000001</v>
      </c>
      <c r="I121" s="258">
        <v>30.717884000000002</v>
      </c>
      <c r="J121" s="258">
        <v>48.039988999999998</v>
      </c>
      <c r="K121" s="258">
        <v>41.808929999999997</v>
      </c>
      <c r="L121" s="258">
        <v>90.924346999999997</v>
      </c>
      <c r="M121" s="258">
        <v>134.413094</v>
      </c>
    </row>
    <row r="122" spans="1:13" x14ac:dyDescent="0.25">
      <c r="A122" s="126" t="s">
        <v>294</v>
      </c>
      <c r="B122" s="258">
        <v>143.17280500000001</v>
      </c>
      <c r="C122" s="258">
        <v>145.637528</v>
      </c>
      <c r="D122" s="258">
        <v>250.86238399999999</v>
      </c>
      <c r="E122" s="258">
        <v>585.78229999999996</v>
      </c>
      <c r="F122" s="258">
        <v>654.76931400000001</v>
      </c>
      <c r="G122" s="258">
        <v>692.97174800000005</v>
      </c>
      <c r="H122" s="258">
        <v>868.53622199999995</v>
      </c>
      <c r="I122" s="258">
        <v>943.73047699999995</v>
      </c>
      <c r="J122" s="258">
        <v>950.42753200000004</v>
      </c>
      <c r="K122" s="258">
        <v>1067.910425</v>
      </c>
      <c r="L122" s="258">
        <v>1507.2833880000001</v>
      </c>
      <c r="M122" s="258">
        <v>2133.657549</v>
      </c>
    </row>
    <row r="123" spans="1:13" x14ac:dyDescent="0.25">
      <c r="A123" s="273" t="s">
        <v>332</v>
      </c>
      <c r="B123" s="274">
        <v>51.253660000000004</v>
      </c>
      <c r="C123" s="274">
        <v>36.644373999999999</v>
      </c>
      <c r="D123" s="274">
        <v>29.052962000000001</v>
      </c>
      <c r="E123" s="274">
        <v>28.125989000000001</v>
      </c>
      <c r="F123" s="274">
        <v>30.649031999999998</v>
      </c>
      <c r="G123" s="274">
        <v>33.466712999999999</v>
      </c>
      <c r="H123" s="274">
        <v>49.575937000000003</v>
      </c>
      <c r="I123" s="274">
        <v>47.928224</v>
      </c>
      <c r="J123" s="274">
        <v>50.831057999999999</v>
      </c>
      <c r="K123" s="274">
        <v>60.848233</v>
      </c>
      <c r="L123" s="274">
        <v>71.046507000000005</v>
      </c>
      <c r="M123" s="274">
        <v>100.51131700000001</v>
      </c>
    </row>
    <row r="124" spans="1:13" x14ac:dyDescent="0.25">
      <c r="A124" s="278" t="s">
        <v>333</v>
      </c>
      <c r="B124" s="274">
        <v>71.850018000000006</v>
      </c>
      <c r="C124" s="274">
        <v>84.249677000000005</v>
      </c>
      <c r="D124" s="274">
        <v>92.585138000000001</v>
      </c>
      <c r="E124" s="274">
        <v>92.425196999999997</v>
      </c>
      <c r="F124" s="274">
        <v>110.517014</v>
      </c>
      <c r="G124" s="274">
        <v>129.451502</v>
      </c>
      <c r="H124" s="274">
        <v>145.29112900000001</v>
      </c>
      <c r="I124" s="274">
        <v>129.91858999999999</v>
      </c>
      <c r="J124" s="274">
        <v>152.94389799999999</v>
      </c>
      <c r="K124" s="274">
        <v>157.234554</v>
      </c>
      <c r="L124" s="274">
        <v>197.26178200000001</v>
      </c>
      <c r="M124" s="274">
        <v>220.83026799999999</v>
      </c>
    </row>
    <row r="125" spans="1:13" x14ac:dyDescent="0.25">
      <c r="A125" s="278" t="s">
        <v>334</v>
      </c>
      <c r="B125" s="274">
        <v>20.069126000000001</v>
      </c>
      <c r="C125" s="274">
        <v>24.743475</v>
      </c>
      <c r="D125" s="274">
        <v>129.22428400000001</v>
      </c>
      <c r="E125" s="274">
        <v>465.23111299999999</v>
      </c>
      <c r="F125" s="274">
        <v>513.60326599999996</v>
      </c>
      <c r="G125" s="274">
        <v>530.05353200000002</v>
      </c>
      <c r="H125" s="274">
        <v>673.66915500000005</v>
      </c>
      <c r="I125" s="274">
        <v>765.88366099999996</v>
      </c>
      <c r="J125" s="274">
        <v>746.65257599999995</v>
      </c>
      <c r="K125" s="274">
        <v>849.82763699999998</v>
      </c>
      <c r="L125" s="274">
        <v>1238.9750979999999</v>
      </c>
      <c r="M125" s="274">
        <v>1812.3159639999999</v>
      </c>
    </row>
    <row r="126" spans="1:13" x14ac:dyDescent="0.25">
      <c r="A126" s="126" t="s">
        <v>295</v>
      </c>
      <c r="B126" s="258">
        <v>541.22562700000003</v>
      </c>
      <c r="C126" s="258">
        <v>564.37942699999996</v>
      </c>
      <c r="D126" s="258">
        <v>622.36018899999999</v>
      </c>
      <c r="E126" s="258">
        <v>577.80799500000001</v>
      </c>
      <c r="F126" s="258">
        <v>584.02596300000005</v>
      </c>
      <c r="G126" s="258">
        <v>534.63130699999999</v>
      </c>
      <c r="H126" s="258">
        <v>588.80735000000004</v>
      </c>
      <c r="I126" s="258">
        <v>555.683943</v>
      </c>
      <c r="J126" s="258">
        <v>628.05055700000003</v>
      </c>
      <c r="K126" s="258">
        <v>758.983656</v>
      </c>
      <c r="L126" s="258">
        <v>753.337942</v>
      </c>
      <c r="M126" s="258">
        <v>859.33327199999997</v>
      </c>
    </row>
    <row r="127" spans="1:13" x14ac:dyDescent="0.25">
      <c r="A127" s="94" t="s">
        <v>296</v>
      </c>
      <c r="B127" s="269">
        <v>712.68035699999996</v>
      </c>
      <c r="C127" s="269">
        <v>675.28559800000005</v>
      </c>
      <c r="D127" s="269">
        <v>611.32908799999996</v>
      </c>
      <c r="E127" s="269">
        <v>594.34210499999995</v>
      </c>
      <c r="F127" s="269">
        <v>704.87008200000002</v>
      </c>
      <c r="G127" s="269">
        <v>785.49945000000002</v>
      </c>
      <c r="H127" s="269">
        <v>988.03141500000004</v>
      </c>
      <c r="I127" s="269">
        <v>922.854197</v>
      </c>
      <c r="J127" s="269">
        <v>990.51613499999996</v>
      </c>
      <c r="K127" s="269">
        <v>1029.13716</v>
      </c>
      <c r="L127" s="269">
        <v>1226.790465</v>
      </c>
      <c r="M127" s="269">
        <v>1346.3464389999999</v>
      </c>
    </row>
    <row r="128" spans="1:13" x14ac:dyDescent="0.25">
      <c r="A128" s="126" t="s">
        <v>297</v>
      </c>
      <c r="B128" s="258">
        <v>104.3699</v>
      </c>
      <c r="C128" s="258">
        <v>82.697198</v>
      </c>
      <c r="D128" s="258">
        <v>71.063036999999994</v>
      </c>
      <c r="E128" s="258">
        <v>59.957132000000001</v>
      </c>
      <c r="F128" s="258">
        <v>80.657034999999993</v>
      </c>
      <c r="G128" s="258">
        <v>85.968402999999995</v>
      </c>
      <c r="H128" s="258">
        <v>108.495998</v>
      </c>
      <c r="I128" s="258">
        <v>100.899845</v>
      </c>
      <c r="J128" s="258">
        <v>101.01472699999999</v>
      </c>
      <c r="K128" s="258">
        <v>100.60501600000001</v>
      </c>
      <c r="L128" s="258">
        <v>94.606015999999997</v>
      </c>
      <c r="M128" s="258">
        <v>100.419577</v>
      </c>
    </row>
    <row r="129" spans="1:13" x14ac:dyDescent="0.25">
      <c r="A129" s="126" t="s">
        <v>335</v>
      </c>
      <c r="B129" s="258">
        <v>286.55634900000001</v>
      </c>
      <c r="C129" s="258">
        <v>267.43139400000001</v>
      </c>
      <c r="D129" s="258">
        <v>229.14908700000001</v>
      </c>
      <c r="E129" s="258">
        <v>248.137991</v>
      </c>
      <c r="F129" s="258">
        <v>254.16250099999999</v>
      </c>
      <c r="G129" s="258">
        <v>291.86828800000001</v>
      </c>
      <c r="H129" s="258">
        <v>335.73974299999998</v>
      </c>
      <c r="I129" s="258">
        <v>293.43127500000003</v>
      </c>
      <c r="J129" s="258">
        <v>319.37169699999998</v>
      </c>
      <c r="K129" s="258">
        <v>306.97534899999999</v>
      </c>
      <c r="L129" s="258">
        <v>394.77116799999999</v>
      </c>
      <c r="M129" s="258">
        <v>411.81036699999999</v>
      </c>
    </row>
    <row r="130" spans="1:13" x14ac:dyDescent="0.25">
      <c r="A130" s="126" t="s">
        <v>336</v>
      </c>
      <c r="B130" s="258">
        <v>16.808596999999999</v>
      </c>
      <c r="C130" s="258">
        <v>16.104099000000001</v>
      </c>
      <c r="D130" s="258">
        <v>14.527516</v>
      </c>
      <c r="E130" s="258">
        <v>16.103909999999999</v>
      </c>
      <c r="F130" s="258">
        <v>13.476139</v>
      </c>
      <c r="G130" s="258">
        <v>20.690460999999999</v>
      </c>
      <c r="H130" s="258">
        <v>26.278576999999999</v>
      </c>
      <c r="I130" s="258">
        <v>32.301766999999998</v>
      </c>
      <c r="J130" s="258">
        <v>37.56953</v>
      </c>
      <c r="K130" s="258">
        <v>25.984805000000001</v>
      </c>
      <c r="L130" s="258">
        <v>30.711715999999999</v>
      </c>
      <c r="M130" s="258">
        <v>39.587384999999998</v>
      </c>
    </row>
    <row r="131" spans="1:13" x14ac:dyDescent="0.25">
      <c r="A131" s="126" t="s">
        <v>299</v>
      </c>
      <c r="B131" s="258">
        <v>166.328158</v>
      </c>
      <c r="C131" s="258">
        <v>166.557501</v>
      </c>
      <c r="D131" s="258">
        <v>167.97997100000001</v>
      </c>
      <c r="E131" s="258">
        <v>154.28370699999999</v>
      </c>
      <c r="F131" s="258">
        <v>217.02072000000001</v>
      </c>
      <c r="G131" s="258">
        <v>230.675453</v>
      </c>
      <c r="H131" s="258">
        <v>295.77293900000001</v>
      </c>
      <c r="I131" s="258">
        <v>291.233339</v>
      </c>
      <c r="J131" s="258">
        <v>336.070851</v>
      </c>
      <c r="K131" s="258">
        <v>361.48971999999998</v>
      </c>
      <c r="L131" s="258">
        <v>449.76008000000002</v>
      </c>
      <c r="M131" s="258">
        <v>527.68456100000003</v>
      </c>
    </row>
    <row r="132" spans="1:13" x14ac:dyDescent="0.25">
      <c r="A132" s="126" t="s">
        <v>300</v>
      </c>
      <c r="B132" s="258">
        <v>138.61735200000001</v>
      </c>
      <c r="C132" s="258">
        <v>142.49540400000001</v>
      </c>
      <c r="D132" s="258">
        <v>128.60947400000001</v>
      </c>
      <c r="E132" s="258">
        <v>115.859363</v>
      </c>
      <c r="F132" s="258">
        <v>139.553685</v>
      </c>
      <c r="G132" s="258">
        <v>156.296843</v>
      </c>
      <c r="H132" s="258">
        <v>221.744156</v>
      </c>
      <c r="I132" s="258">
        <v>204.98796899999999</v>
      </c>
      <c r="J132" s="258">
        <v>196.489327</v>
      </c>
      <c r="K132" s="258">
        <v>234.082268</v>
      </c>
      <c r="L132" s="258">
        <v>256.94148200000001</v>
      </c>
      <c r="M132" s="258">
        <v>266.84454699999998</v>
      </c>
    </row>
    <row r="133" spans="1:13" x14ac:dyDescent="0.25">
      <c r="A133" s="94" t="s">
        <v>301</v>
      </c>
      <c r="B133" s="269">
        <v>3137.652599</v>
      </c>
      <c r="C133" s="269">
        <v>2803.6763430000001</v>
      </c>
      <c r="D133" s="269">
        <v>2400.247605</v>
      </c>
      <c r="E133" s="269">
        <v>2040.9322030000001</v>
      </c>
      <c r="F133" s="269">
        <v>2240.0321020000001</v>
      </c>
      <c r="G133" s="269">
        <v>2535.3217420000001</v>
      </c>
      <c r="H133" s="269">
        <v>3043.4796200000001</v>
      </c>
      <c r="I133" s="269">
        <v>2743.314852</v>
      </c>
      <c r="J133" s="269">
        <v>2784.2474320000001</v>
      </c>
      <c r="K133" s="269">
        <v>2996.7930409999999</v>
      </c>
      <c r="L133" s="269">
        <v>3247.547192</v>
      </c>
      <c r="M133" s="269">
        <v>3457.17218</v>
      </c>
    </row>
    <row r="134" spans="1:13" x14ac:dyDescent="0.25">
      <c r="A134" s="126" t="s">
        <v>550</v>
      </c>
      <c r="B134" s="258">
        <v>178.378061</v>
      </c>
      <c r="C134" s="258">
        <v>153.06914800000001</v>
      </c>
      <c r="D134" s="258">
        <v>126.606071</v>
      </c>
      <c r="E134" s="258">
        <v>89.059741000000002</v>
      </c>
      <c r="F134" s="258">
        <v>135.70769100000001</v>
      </c>
      <c r="G134" s="258">
        <v>134.00046599999999</v>
      </c>
      <c r="H134" s="258">
        <v>189.38399799999999</v>
      </c>
      <c r="I134" s="258">
        <v>208.76434499999999</v>
      </c>
      <c r="J134" s="258">
        <v>177.36684099999999</v>
      </c>
      <c r="K134" s="258">
        <v>141.91735</v>
      </c>
      <c r="L134" s="258">
        <v>111.30616499999999</v>
      </c>
      <c r="M134" s="258">
        <v>66.642345000000006</v>
      </c>
    </row>
    <row r="135" spans="1:13" x14ac:dyDescent="0.25">
      <c r="A135" s="126" t="s">
        <v>302</v>
      </c>
      <c r="B135" s="258">
        <v>0.445216</v>
      </c>
      <c r="C135" s="258">
        <v>1.7178599999999999</v>
      </c>
      <c r="D135" s="258">
        <v>0.962368</v>
      </c>
      <c r="E135" s="258">
        <v>1.4920359999999999</v>
      </c>
      <c r="F135" s="258">
        <v>1.5159339999999999</v>
      </c>
      <c r="G135" s="258">
        <v>1.0471440000000001</v>
      </c>
      <c r="H135" s="258">
        <v>1.276675</v>
      </c>
      <c r="I135" s="258">
        <v>0.97741599999999995</v>
      </c>
      <c r="J135" s="258">
        <v>1.2560929999999999</v>
      </c>
      <c r="K135" s="258">
        <v>1.326257</v>
      </c>
      <c r="L135" s="258">
        <v>1.0478400000000001</v>
      </c>
      <c r="M135" s="258">
        <v>0.95906999999999998</v>
      </c>
    </row>
    <row r="136" spans="1:13" x14ac:dyDescent="0.25">
      <c r="A136" s="126" t="s">
        <v>303</v>
      </c>
      <c r="B136" s="258">
        <v>306.97173099999998</v>
      </c>
      <c r="C136" s="258">
        <v>223.665504</v>
      </c>
      <c r="D136" s="258">
        <v>174.48593500000001</v>
      </c>
      <c r="E136" s="258">
        <v>185.584461</v>
      </c>
      <c r="F136" s="258">
        <v>182.47101799999999</v>
      </c>
      <c r="G136" s="258">
        <v>196.890128</v>
      </c>
      <c r="H136" s="258">
        <v>192.35116500000001</v>
      </c>
      <c r="I136" s="258">
        <v>250.067026</v>
      </c>
      <c r="J136" s="258">
        <v>294.78494999999998</v>
      </c>
      <c r="K136" s="258">
        <v>286.06085400000001</v>
      </c>
      <c r="L136" s="258">
        <v>374.61967199999998</v>
      </c>
      <c r="M136" s="258">
        <v>473.42186700000002</v>
      </c>
    </row>
    <row r="137" spans="1:13" x14ac:dyDescent="0.25">
      <c r="A137" s="126" t="s">
        <v>304</v>
      </c>
      <c r="B137" s="258">
        <v>1724.8174899999999</v>
      </c>
      <c r="C137" s="258">
        <v>1486.971524</v>
      </c>
      <c r="D137" s="258">
        <v>1417.153642</v>
      </c>
      <c r="E137" s="258">
        <v>1320.8303100000001</v>
      </c>
      <c r="F137" s="258">
        <v>1525.2865099999999</v>
      </c>
      <c r="G137" s="258">
        <v>1821.052819</v>
      </c>
      <c r="H137" s="258">
        <v>2189.0705739999999</v>
      </c>
      <c r="I137" s="258">
        <v>1900.1844599999999</v>
      </c>
      <c r="J137" s="258">
        <v>1930.6293149999999</v>
      </c>
      <c r="K137" s="258">
        <v>2058.732849</v>
      </c>
      <c r="L137" s="258">
        <v>2321.7604070000002</v>
      </c>
      <c r="M137" s="258">
        <v>2578.168369</v>
      </c>
    </row>
    <row r="138" spans="1:13" x14ac:dyDescent="0.25">
      <c r="A138" s="126" t="s">
        <v>350</v>
      </c>
      <c r="B138" s="258">
        <v>927.04009900000005</v>
      </c>
      <c r="C138" s="258">
        <v>938.25230499999998</v>
      </c>
      <c r="D138" s="258">
        <v>681.03958799999998</v>
      </c>
      <c r="E138" s="258">
        <v>443.96565299999997</v>
      </c>
      <c r="F138" s="258">
        <v>395.05094800000001</v>
      </c>
      <c r="G138" s="258">
        <v>382.33118300000001</v>
      </c>
      <c r="H138" s="258">
        <v>471.39720599999998</v>
      </c>
      <c r="I138" s="258">
        <v>383.32160299999998</v>
      </c>
      <c r="J138" s="258">
        <v>380.21023000000002</v>
      </c>
      <c r="K138" s="258">
        <v>508.75572899999997</v>
      </c>
      <c r="L138" s="258">
        <v>438.813107</v>
      </c>
      <c r="M138" s="258">
        <v>337.980527</v>
      </c>
    </row>
    <row r="139" spans="1:13" x14ac:dyDescent="0.25">
      <c r="A139" s="94" t="s">
        <v>308</v>
      </c>
      <c r="B139" s="269">
        <v>898.54708300000004</v>
      </c>
      <c r="C139" s="269">
        <v>862.19265299999995</v>
      </c>
      <c r="D139" s="269">
        <v>843.57946400000003</v>
      </c>
      <c r="E139" s="269">
        <v>868.63749499999994</v>
      </c>
      <c r="F139" s="269">
        <v>997.62080800000001</v>
      </c>
      <c r="G139" s="269">
        <v>1103.0480250000001</v>
      </c>
      <c r="H139" s="269">
        <v>1080.8674430000001</v>
      </c>
      <c r="I139" s="269">
        <v>1181.3548410000001</v>
      </c>
      <c r="J139" s="269">
        <v>1098.6237410000001</v>
      </c>
      <c r="K139" s="269">
        <v>1129.5788359999999</v>
      </c>
      <c r="L139" s="269">
        <v>1089.5346469999999</v>
      </c>
      <c r="M139" s="269">
        <v>1085.968001</v>
      </c>
    </row>
    <row r="140" spans="1:13" x14ac:dyDescent="0.25">
      <c r="A140" s="126" t="s">
        <v>309</v>
      </c>
      <c r="B140" s="258">
        <v>759.03402000000006</v>
      </c>
      <c r="C140" s="258">
        <v>729.48872800000004</v>
      </c>
      <c r="D140" s="258">
        <v>650.531025</v>
      </c>
      <c r="E140" s="258">
        <v>690.29533700000002</v>
      </c>
      <c r="F140" s="258">
        <v>761.43493699999999</v>
      </c>
      <c r="G140" s="258">
        <v>846.50114599999995</v>
      </c>
      <c r="H140" s="258">
        <v>872.51614300000006</v>
      </c>
      <c r="I140" s="258">
        <v>882.80140900000004</v>
      </c>
      <c r="J140" s="258">
        <v>887.37326700000006</v>
      </c>
      <c r="K140" s="258">
        <v>908.69157399999995</v>
      </c>
      <c r="L140" s="258">
        <v>866.25739099999998</v>
      </c>
      <c r="M140" s="258">
        <v>814.15222800000004</v>
      </c>
    </row>
    <row r="141" spans="1:13" x14ac:dyDescent="0.25">
      <c r="A141" s="126" t="s">
        <v>337</v>
      </c>
      <c r="B141" s="258">
        <v>10.135176</v>
      </c>
      <c r="C141" s="258">
        <v>7.8419109999999996</v>
      </c>
      <c r="D141" s="258">
        <v>26.133899</v>
      </c>
      <c r="E141" s="258">
        <v>6.4357629999999997</v>
      </c>
      <c r="F141" s="258">
        <v>9.5938210000000002</v>
      </c>
      <c r="G141" s="258">
        <v>14.686114999999999</v>
      </c>
      <c r="H141" s="258">
        <v>19.870839</v>
      </c>
      <c r="I141" s="258">
        <v>18.498947000000001</v>
      </c>
      <c r="J141" s="258">
        <v>15.001104</v>
      </c>
      <c r="K141" s="258">
        <v>15.782648999999999</v>
      </c>
      <c r="L141" s="258">
        <v>31.965195000000001</v>
      </c>
      <c r="M141" s="258">
        <v>43.227286999999997</v>
      </c>
    </row>
    <row r="142" spans="1:13" x14ac:dyDescent="0.25">
      <c r="A142" s="126" t="s">
        <v>310</v>
      </c>
      <c r="B142" s="258">
        <v>4.2291509999999999</v>
      </c>
      <c r="C142" s="258">
        <v>5.7556310000000002</v>
      </c>
      <c r="D142" s="258">
        <v>13.773405</v>
      </c>
      <c r="E142" s="258">
        <v>32.790422999999997</v>
      </c>
      <c r="F142" s="258">
        <v>74.526174999999995</v>
      </c>
      <c r="G142" s="258">
        <v>83.085526999999999</v>
      </c>
      <c r="H142" s="258">
        <v>27.043614999999999</v>
      </c>
      <c r="I142" s="258">
        <v>19.791592999999999</v>
      </c>
      <c r="J142" s="258">
        <v>23.604557</v>
      </c>
      <c r="K142" s="258">
        <v>15.458741</v>
      </c>
      <c r="L142" s="258">
        <v>23.094571999999999</v>
      </c>
      <c r="M142" s="258">
        <v>35.947389999999999</v>
      </c>
    </row>
    <row r="143" spans="1:13" x14ac:dyDescent="0.25">
      <c r="A143" s="126" t="s">
        <v>311</v>
      </c>
      <c r="B143" s="258">
        <v>25.979814999999999</v>
      </c>
      <c r="C143" s="258">
        <v>17.318577000000001</v>
      </c>
      <c r="D143" s="258">
        <v>20.682172000000001</v>
      </c>
      <c r="E143" s="258">
        <v>24.660601</v>
      </c>
      <c r="F143" s="258">
        <v>27.135829000000001</v>
      </c>
      <c r="G143" s="258">
        <v>19.847936000000001</v>
      </c>
      <c r="H143" s="258">
        <v>18.227412000000001</v>
      </c>
      <c r="I143" s="258">
        <v>133.065248</v>
      </c>
      <c r="J143" s="258">
        <v>42.119855000000001</v>
      </c>
      <c r="K143" s="258">
        <v>59.151761</v>
      </c>
      <c r="L143" s="258">
        <v>42.475088</v>
      </c>
      <c r="M143" s="258">
        <v>49.344354000000003</v>
      </c>
    </row>
    <row r="144" spans="1:13" x14ac:dyDescent="0.25">
      <c r="A144" s="126" t="s">
        <v>312</v>
      </c>
      <c r="B144" s="258">
        <v>99.16892</v>
      </c>
      <c r="C144" s="258">
        <v>101.787803</v>
      </c>
      <c r="D144" s="258">
        <v>132.45896099999999</v>
      </c>
      <c r="E144" s="258">
        <v>114.455369</v>
      </c>
      <c r="F144" s="258">
        <v>124.930044</v>
      </c>
      <c r="G144" s="258">
        <v>138.927299</v>
      </c>
      <c r="H144" s="258">
        <v>143.20943199999999</v>
      </c>
      <c r="I144" s="258">
        <v>127.197642</v>
      </c>
      <c r="J144" s="258">
        <v>130.524956</v>
      </c>
      <c r="K144" s="258">
        <v>130.49410800000001</v>
      </c>
      <c r="L144" s="258">
        <v>125.74239799999999</v>
      </c>
      <c r="M144" s="258">
        <v>143.29674</v>
      </c>
    </row>
    <row r="145" spans="1:13" x14ac:dyDescent="0.25">
      <c r="A145" s="279" t="s">
        <v>245</v>
      </c>
      <c r="B145" s="280">
        <v>0</v>
      </c>
      <c r="C145" s="280">
        <v>0</v>
      </c>
      <c r="D145" s="280">
        <v>0</v>
      </c>
      <c r="E145" s="280">
        <v>0</v>
      </c>
      <c r="F145" s="280">
        <v>0</v>
      </c>
      <c r="G145" s="280">
        <v>0</v>
      </c>
      <c r="H145" s="280">
        <v>0</v>
      </c>
      <c r="I145" s="280">
        <v>0</v>
      </c>
      <c r="J145" s="280">
        <v>8.6532389999999992</v>
      </c>
      <c r="K145" s="280">
        <v>6.5537270000000003</v>
      </c>
      <c r="L145" s="280">
        <v>0</v>
      </c>
      <c r="M145" s="280">
        <v>0</v>
      </c>
    </row>
    <row r="146" spans="1:13" ht="15.75" thickBot="1" x14ac:dyDescent="0.3">
      <c r="A146" s="597" t="s">
        <v>250</v>
      </c>
      <c r="B146" s="598">
        <v>8377.6123950000001</v>
      </c>
      <c r="C146" s="598">
        <v>7937.6997929999998</v>
      </c>
      <c r="D146" s="598">
        <v>7309.8394870000002</v>
      </c>
      <c r="E146" s="598">
        <v>7236.2122570000001</v>
      </c>
      <c r="F146" s="598">
        <v>8209.4294179999997</v>
      </c>
      <c r="G146" s="598">
        <v>8843.4739829999999</v>
      </c>
      <c r="H146" s="598">
        <v>10458.562517</v>
      </c>
      <c r="I146" s="598">
        <v>9793.4722440000005</v>
      </c>
      <c r="J146" s="598">
        <v>10073.12765</v>
      </c>
      <c r="K146" s="598">
        <v>10838.549519</v>
      </c>
      <c r="L146" s="598">
        <v>11734.971604</v>
      </c>
      <c r="M146" s="598">
        <v>13224.057326</v>
      </c>
    </row>
    <row r="147" spans="1:13" ht="15.75" thickBot="1" x14ac:dyDescent="0.3">
      <c r="A147" s="126"/>
      <c r="B147" s="591"/>
      <c r="C147" s="591"/>
      <c r="D147" s="591"/>
      <c r="E147" s="591"/>
      <c r="F147" s="591"/>
      <c r="G147" s="591"/>
      <c r="H147" s="591"/>
      <c r="I147" s="591"/>
      <c r="J147" s="591"/>
      <c r="K147" s="591"/>
      <c r="L147" s="591"/>
      <c r="M147" s="591"/>
    </row>
    <row r="148" spans="1:13" x14ac:dyDescent="0.25">
      <c r="A148" s="592" t="s">
        <v>555</v>
      </c>
      <c r="B148" s="258"/>
      <c r="C148" s="258"/>
      <c r="D148" s="258"/>
      <c r="E148" s="258"/>
      <c r="F148" s="258"/>
      <c r="G148" s="258"/>
      <c r="H148" s="258"/>
      <c r="I148" s="258"/>
      <c r="J148" s="258"/>
      <c r="K148" s="258"/>
      <c r="L148" s="258"/>
      <c r="M148" s="258"/>
    </row>
    <row r="149" spans="1:13" x14ac:dyDescent="0.25">
      <c r="A149" s="242" t="s">
        <v>567</v>
      </c>
      <c r="B149" s="625">
        <v>10.18529</v>
      </c>
      <c r="C149" s="625">
        <v>8.7816379999999992</v>
      </c>
      <c r="D149" s="625">
        <v>8.560079</v>
      </c>
      <c r="E149" s="625">
        <v>8.0953379999999999</v>
      </c>
      <c r="F149" s="625">
        <v>4.7584280000000003</v>
      </c>
      <c r="G149" s="625">
        <v>4.781981</v>
      </c>
      <c r="H149" s="625">
        <v>4.6224170000000004</v>
      </c>
      <c r="I149" s="625">
        <v>4.644577</v>
      </c>
      <c r="J149" s="625">
        <v>4.6283240000000001</v>
      </c>
      <c r="K149" s="625">
        <v>4.6564129999999997</v>
      </c>
      <c r="L149" s="625">
        <v>4.6816079999999998</v>
      </c>
      <c r="M149" s="625">
        <v>4.6554180000000001</v>
      </c>
    </row>
    <row r="150" spans="1:13" x14ac:dyDescent="0.25">
      <c r="A150" s="623" t="s">
        <v>579</v>
      </c>
      <c r="B150" s="624">
        <v>1379</v>
      </c>
      <c r="C150" s="624">
        <v>1101</v>
      </c>
      <c r="D150" s="624">
        <v>1077</v>
      </c>
      <c r="E150" s="624">
        <v>1039</v>
      </c>
      <c r="F150" s="624">
        <v>417</v>
      </c>
      <c r="G150" s="624">
        <v>394</v>
      </c>
      <c r="H150" s="624">
        <v>384</v>
      </c>
      <c r="I150" s="624">
        <v>384</v>
      </c>
      <c r="J150" s="624">
        <v>383</v>
      </c>
      <c r="K150" s="624">
        <v>384</v>
      </c>
      <c r="L150" s="624">
        <v>385</v>
      </c>
      <c r="M150" s="624">
        <v>385</v>
      </c>
    </row>
    <row r="151" spans="1:13" ht="15.75" thickBot="1" x14ac:dyDescent="0.3">
      <c r="A151" s="593" t="s">
        <v>548</v>
      </c>
      <c r="B151" s="594">
        <v>1272.185129</v>
      </c>
      <c r="C151" s="594">
        <v>1029.5329389999999</v>
      </c>
      <c r="D151" s="594">
        <v>888.09175200000004</v>
      </c>
      <c r="E151" s="594">
        <v>819.67431099999999</v>
      </c>
      <c r="F151" s="594">
        <v>448.66006900000002</v>
      </c>
      <c r="G151" s="594">
        <v>493.14457299999998</v>
      </c>
      <c r="H151" s="594">
        <v>565.82430899999997</v>
      </c>
      <c r="I151" s="594">
        <v>467.85815600000001</v>
      </c>
      <c r="J151" s="594">
        <v>525.43043599999999</v>
      </c>
      <c r="K151" s="594">
        <v>564.30399799999998</v>
      </c>
      <c r="L151" s="594">
        <v>568.20212100000003</v>
      </c>
      <c r="M151" s="594">
        <v>600.059168</v>
      </c>
    </row>
    <row r="152" spans="1:13" x14ac:dyDescent="0.25">
      <c r="A152" s="299" t="s">
        <v>248</v>
      </c>
      <c r="B152" s="243"/>
      <c r="C152" s="174"/>
      <c r="D152" s="174"/>
      <c r="E152" s="174"/>
      <c r="F152" s="174"/>
      <c r="G152" s="174"/>
      <c r="H152" s="174"/>
      <c r="I152" s="174"/>
      <c r="J152" s="174"/>
      <c r="K152" s="174"/>
      <c r="L152" s="174"/>
      <c r="M152" s="174"/>
    </row>
    <row r="153" spans="1:13" x14ac:dyDescent="0.25">
      <c r="A153" s="606" t="s">
        <v>556</v>
      </c>
      <c r="B153" s="606"/>
      <c r="C153" s="174"/>
      <c r="D153" s="174"/>
      <c r="E153" s="174"/>
      <c r="F153" s="174"/>
      <c r="G153" s="174"/>
      <c r="H153" s="174"/>
      <c r="I153" s="174"/>
      <c r="J153" s="174"/>
      <c r="K153" s="174"/>
      <c r="L153" s="174"/>
      <c r="M153" s="174"/>
    </row>
    <row r="154" spans="1:13" x14ac:dyDescent="0.25">
      <c r="A154" s="606" t="s">
        <v>557</v>
      </c>
      <c r="B154" s="606"/>
      <c r="C154" s="174"/>
      <c r="D154" s="174"/>
      <c r="E154" s="174"/>
      <c r="F154" s="174"/>
      <c r="G154" s="174"/>
      <c r="H154" s="174"/>
      <c r="I154" s="174"/>
      <c r="J154" s="174"/>
      <c r="K154" s="174"/>
      <c r="L154" s="174"/>
      <c r="M154" s="174"/>
    </row>
    <row r="155" spans="1:13" x14ac:dyDescent="0.25">
      <c r="A155" s="232"/>
      <c r="B155" s="174"/>
      <c r="C155" s="174"/>
      <c r="D155" s="174"/>
      <c r="E155" s="174"/>
      <c r="F155" s="174"/>
      <c r="G155" s="174"/>
      <c r="H155" s="174"/>
      <c r="I155" s="174"/>
      <c r="J155" s="174"/>
      <c r="K155" s="174"/>
      <c r="L155" s="174"/>
      <c r="M155" s="174"/>
    </row>
    <row r="156" spans="1:13" x14ac:dyDescent="0.25">
      <c r="A156" s="232"/>
      <c r="B156" s="174"/>
      <c r="C156" s="174"/>
      <c r="D156" s="174"/>
      <c r="E156" s="174"/>
      <c r="F156" s="174"/>
      <c r="G156" s="174"/>
      <c r="H156" s="174"/>
      <c r="I156" s="174"/>
      <c r="J156" s="174"/>
      <c r="K156" s="174"/>
      <c r="L156" s="174"/>
      <c r="M156" s="174"/>
    </row>
    <row r="157" spans="1:13" x14ac:dyDescent="0.25">
      <c r="A157" s="232"/>
      <c r="B157" s="174"/>
      <c r="C157" s="174"/>
      <c r="D157" s="174"/>
      <c r="E157" s="174"/>
      <c r="F157" s="174"/>
      <c r="G157" s="174"/>
      <c r="H157" s="174"/>
      <c r="I157" s="174"/>
      <c r="J157" s="174"/>
      <c r="K157" s="174"/>
      <c r="L157" s="174"/>
      <c r="M157" s="174"/>
    </row>
    <row r="158" spans="1:13" x14ac:dyDescent="0.25">
      <c r="A158" s="232"/>
      <c r="B158" s="174"/>
      <c r="C158" s="174"/>
      <c r="D158" s="174"/>
      <c r="E158" s="174"/>
      <c r="F158" s="174"/>
      <c r="G158" s="174"/>
      <c r="H158" s="174"/>
      <c r="I158" s="174"/>
      <c r="J158" s="174"/>
      <c r="K158" s="174"/>
      <c r="L158" s="174"/>
      <c r="M158" s="174"/>
    </row>
    <row r="159" spans="1:13" x14ac:dyDescent="0.25">
      <c r="A159" s="232"/>
      <c r="B159" s="174"/>
      <c r="C159" s="174"/>
      <c r="D159" s="174"/>
      <c r="E159" s="174"/>
      <c r="F159" s="174" t="s">
        <v>552</v>
      </c>
      <c r="G159" s="174"/>
      <c r="H159" s="174"/>
      <c r="I159" s="174"/>
      <c r="J159" s="174"/>
      <c r="K159" s="174"/>
      <c r="L159" s="174"/>
      <c r="M159" s="174"/>
    </row>
    <row r="160" spans="1:13" ht="15.75" thickBot="1" x14ac:dyDescent="0.3">
      <c r="A160" s="232"/>
      <c r="B160" s="174"/>
      <c r="C160" s="174"/>
      <c r="D160" s="174" t="s">
        <v>553</v>
      </c>
      <c r="E160" s="174"/>
      <c r="F160" s="174"/>
      <c r="G160" s="174"/>
      <c r="H160" s="174"/>
      <c r="I160" s="174"/>
      <c r="J160" s="174"/>
      <c r="K160" s="174"/>
      <c r="L160" s="174"/>
      <c r="M160" s="174"/>
    </row>
    <row r="161" spans="1:13" ht="27.75" x14ac:dyDescent="0.25">
      <c r="A161" s="600" t="s">
        <v>554</v>
      </c>
      <c r="B161" s="245">
        <v>2013</v>
      </c>
      <c r="C161" s="245">
        <v>2014</v>
      </c>
      <c r="D161" s="245">
        <v>2015</v>
      </c>
      <c r="E161" s="245">
        <v>2016</v>
      </c>
      <c r="F161" s="245">
        <v>2017</v>
      </c>
      <c r="G161" s="245">
        <v>2018</v>
      </c>
      <c r="H161" s="245">
        <v>2019</v>
      </c>
      <c r="I161" s="245">
        <v>2020</v>
      </c>
      <c r="J161" s="245">
        <v>2021</v>
      </c>
      <c r="K161" s="245">
        <v>2022</v>
      </c>
      <c r="L161" s="245">
        <v>2023</v>
      </c>
      <c r="M161" s="245">
        <v>2023</v>
      </c>
    </row>
    <row r="162" spans="1:13" x14ac:dyDescent="0.25">
      <c r="A162" s="620" t="s">
        <v>567</v>
      </c>
      <c r="B162" s="588">
        <v>50.700271999999998</v>
      </c>
      <c r="C162" s="588">
        <v>53.844884999999998</v>
      </c>
      <c r="D162" s="588">
        <v>54.358122999999999</v>
      </c>
      <c r="E162" s="588">
        <v>58.932057</v>
      </c>
      <c r="F162" s="588">
        <v>62.794187000000001</v>
      </c>
      <c r="G162" s="588">
        <v>63.083641</v>
      </c>
      <c r="H162" s="588">
        <v>63.385942999999997</v>
      </c>
      <c r="I162" s="588">
        <v>63.373027999999998</v>
      </c>
      <c r="J162" s="588">
        <v>63.601461999999998</v>
      </c>
      <c r="K162" s="588">
        <v>63.829219999999999</v>
      </c>
      <c r="L162" s="588">
        <v>63.963085</v>
      </c>
      <c r="M162" s="588">
        <v>64.221485000000001</v>
      </c>
    </row>
    <row r="163" spans="1:13" x14ac:dyDescent="0.25">
      <c r="A163" s="620" t="s">
        <v>578</v>
      </c>
      <c r="B163" s="621">
        <v>1086</v>
      </c>
      <c r="C163" s="621">
        <v>1049</v>
      </c>
      <c r="D163" s="621">
        <v>1057</v>
      </c>
      <c r="E163" s="621">
        <v>1025</v>
      </c>
      <c r="F163" s="621">
        <v>876</v>
      </c>
      <c r="G163" s="621">
        <v>873</v>
      </c>
      <c r="H163" s="621">
        <v>875</v>
      </c>
      <c r="I163" s="621">
        <v>871</v>
      </c>
      <c r="J163" s="621">
        <v>871</v>
      </c>
      <c r="K163" s="621">
        <v>871</v>
      </c>
      <c r="L163" s="621">
        <v>870</v>
      </c>
      <c r="M163" s="621">
        <v>870</v>
      </c>
    </row>
    <row r="164" spans="1:13" ht="25.5" x14ac:dyDescent="0.25">
      <c r="A164" s="589" t="s">
        <v>549</v>
      </c>
      <c r="B164" s="589"/>
      <c r="C164" s="589"/>
      <c r="D164" s="589"/>
      <c r="E164" s="589"/>
      <c r="F164" s="589"/>
      <c r="G164" s="589"/>
      <c r="H164" s="589"/>
      <c r="I164" s="589"/>
      <c r="J164" s="589"/>
      <c r="K164" s="589"/>
      <c r="L164" s="589"/>
      <c r="M164" s="589"/>
    </row>
    <row r="165" spans="1:13" x14ac:dyDescent="0.25">
      <c r="A165" s="95" t="s">
        <v>256</v>
      </c>
      <c r="B165" s="252">
        <v>5703.293412</v>
      </c>
      <c r="C165" s="252">
        <v>6051.5354970000008</v>
      </c>
      <c r="D165" s="252">
        <v>6209.4580980000001</v>
      </c>
      <c r="E165" s="252">
        <v>6552.448187</v>
      </c>
      <c r="F165" s="252">
        <v>7695.0291530000004</v>
      </c>
      <c r="G165" s="252">
        <v>7996.6779989999995</v>
      </c>
      <c r="H165" s="252">
        <v>8417.0353009999999</v>
      </c>
      <c r="I165" s="252">
        <v>8330.7591179999999</v>
      </c>
      <c r="J165" s="252">
        <v>8539.0334710000006</v>
      </c>
      <c r="K165" s="252">
        <v>9012.8026310000005</v>
      </c>
      <c r="L165" s="252">
        <v>9452.1403410000003</v>
      </c>
      <c r="M165" s="252">
        <v>9777.6828839999998</v>
      </c>
    </row>
    <row r="166" spans="1:13" x14ac:dyDescent="0.25">
      <c r="A166" s="126" t="s">
        <v>257</v>
      </c>
      <c r="B166" s="258">
        <v>1148.461225</v>
      </c>
      <c r="C166" s="258">
        <v>1126.0817520000001</v>
      </c>
      <c r="D166" s="258">
        <v>1060.9249159999999</v>
      </c>
      <c r="E166" s="258">
        <v>1021.1118859999999</v>
      </c>
      <c r="F166" s="258">
        <v>1458.8917959999999</v>
      </c>
      <c r="G166" s="258">
        <v>1441.8427380000001</v>
      </c>
      <c r="H166" s="258">
        <v>1424.893994</v>
      </c>
      <c r="I166" s="258">
        <v>1277.9279700000002</v>
      </c>
      <c r="J166" s="258">
        <v>1208.5432639999999</v>
      </c>
      <c r="K166" s="258">
        <v>1304.696829</v>
      </c>
      <c r="L166" s="258">
        <v>1082.7066279999999</v>
      </c>
      <c r="M166" s="258">
        <v>1080.3755780000001</v>
      </c>
    </row>
    <row r="167" spans="1:13" x14ac:dyDescent="0.25">
      <c r="A167" s="126" t="s">
        <v>258</v>
      </c>
      <c r="B167" s="258">
        <v>4409.183301</v>
      </c>
      <c r="C167" s="258">
        <v>4783.426743</v>
      </c>
      <c r="D167" s="258">
        <v>4997.5253410000005</v>
      </c>
      <c r="E167" s="258">
        <v>5361.8908019999999</v>
      </c>
      <c r="F167" s="258">
        <v>6031.3598750000001</v>
      </c>
      <c r="G167" s="258">
        <v>6336.375626</v>
      </c>
      <c r="H167" s="258">
        <v>6766.8994199999997</v>
      </c>
      <c r="I167" s="258">
        <v>6831.5856879999992</v>
      </c>
      <c r="J167" s="258">
        <v>7085.6916679999995</v>
      </c>
      <c r="K167" s="258">
        <v>7445.4574030000003</v>
      </c>
      <c r="L167" s="258">
        <v>8082.2333630000003</v>
      </c>
      <c r="M167" s="258">
        <v>8405.4981420000004</v>
      </c>
    </row>
    <row r="168" spans="1:13" x14ac:dyDescent="0.25">
      <c r="A168" s="126" t="s">
        <v>321</v>
      </c>
      <c r="B168" s="258">
        <v>144.72196599999998</v>
      </c>
      <c r="C168" s="258">
        <v>140.85686999999999</v>
      </c>
      <c r="D168" s="258">
        <v>147.96410499999999</v>
      </c>
      <c r="E168" s="258">
        <v>154.54914099999999</v>
      </c>
      <c r="F168" s="258">
        <v>181.735455</v>
      </c>
      <c r="G168" s="258">
        <v>191.446777</v>
      </c>
      <c r="H168" s="258">
        <v>194.57932600000001</v>
      </c>
      <c r="I168" s="258">
        <v>191.258296</v>
      </c>
      <c r="J168" s="258">
        <v>208.96402899999998</v>
      </c>
      <c r="K168" s="258">
        <v>220.15714199999999</v>
      </c>
      <c r="L168" s="258">
        <v>234.31980200000001</v>
      </c>
      <c r="M168" s="258">
        <v>240.499932</v>
      </c>
    </row>
    <row r="169" spans="1:13" x14ac:dyDescent="0.25">
      <c r="A169" s="106" t="s">
        <v>259</v>
      </c>
      <c r="B169" s="263">
        <v>0.92691699999999999</v>
      </c>
      <c r="C169" s="263">
        <v>1.1701279999999998</v>
      </c>
      <c r="D169" s="263">
        <v>3.0437339999999997</v>
      </c>
      <c r="E169" s="263">
        <v>14.896354000000001</v>
      </c>
      <c r="F169" s="263">
        <v>23.042025000000002</v>
      </c>
      <c r="G169" s="263">
        <v>27.012855000000002</v>
      </c>
      <c r="H169" s="263">
        <v>30.662557999999997</v>
      </c>
      <c r="I169" s="263">
        <v>29.987161</v>
      </c>
      <c r="J169" s="263">
        <v>35.834508</v>
      </c>
      <c r="K169" s="263">
        <v>42.491253</v>
      </c>
      <c r="L169" s="263">
        <v>52.880544999999998</v>
      </c>
      <c r="M169" s="263">
        <v>51.309229000000002</v>
      </c>
    </row>
    <row r="170" spans="1:13" x14ac:dyDescent="0.25">
      <c r="A170" s="95" t="s">
        <v>260</v>
      </c>
      <c r="B170" s="252">
        <v>948.13164000000006</v>
      </c>
      <c r="C170" s="252">
        <v>943.48164800000006</v>
      </c>
      <c r="D170" s="252">
        <v>1035.935346</v>
      </c>
      <c r="E170" s="252">
        <v>1080.5236789999999</v>
      </c>
      <c r="F170" s="252">
        <v>1204.9582820000001</v>
      </c>
      <c r="G170" s="252">
        <v>1228.666561</v>
      </c>
      <c r="H170" s="252">
        <v>1357.76099</v>
      </c>
      <c r="I170" s="252">
        <v>1387.669879</v>
      </c>
      <c r="J170" s="252">
        <v>1409.884286</v>
      </c>
      <c r="K170" s="252">
        <v>1439.143988</v>
      </c>
      <c r="L170" s="252">
        <v>1521.6137570000001</v>
      </c>
      <c r="M170" s="252">
        <v>1636.31008</v>
      </c>
    </row>
    <row r="171" spans="1:13" x14ac:dyDescent="0.25">
      <c r="A171" s="126" t="s">
        <v>322</v>
      </c>
      <c r="B171" s="258">
        <v>58.028999999999996</v>
      </c>
      <c r="C171" s="258">
        <v>56.814895000000007</v>
      </c>
      <c r="D171" s="258">
        <v>49.263233</v>
      </c>
      <c r="E171" s="258">
        <v>56.976495999999997</v>
      </c>
      <c r="F171" s="258">
        <v>76.817392000000012</v>
      </c>
      <c r="G171" s="258">
        <v>71.999397999999999</v>
      </c>
      <c r="H171" s="258">
        <v>67.026206000000002</v>
      </c>
      <c r="I171" s="258">
        <v>63.002020000000002</v>
      </c>
      <c r="J171" s="258">
        <v>53.998457000000002</v>
      </c>
      <c r="K171" s="258">
        <v>47.222299</v>
      </c>
      <c r="L171" s="258">
        <v>45.902181999999996</v>
      </c>
      <c r="M171" s="258">
        <v>49.391148999999999</v>
      </c>
    </row>
    <row r="172" spans="1:13" x14ac:dyDescent="0.25">
      <c r="A172" s="126" t="s">
        <v>323</v>
      </c>
      <c r="B172" s="258">
        <v>37.600794</v>
      </c>
      <c r="C172" s="258">
        <v>43.620795000000001</v>
      </c>
      <c r="D172" s="258">
        <v>38.355559999999997</v>
      </c>
      <c r="E172" s="258">
        <v>46.393817999999996</v>
      </c>
      <c r="F172" s="258">
        <v>50.792936000000005</v>
      </c>
      <c r="G172" s="258">
        <v>49.091992000000005</v>
      </c>
      <c r="H172" s="258">
        <v>43.133690999999999</v>
      </c>
      <c r="I172" s="258">
        <v>47.332875000000001</v>
      </c>
      <c r="J172" s="258">
        <v>51.940881999999995</v>
      </c>
      <c r="K172" s="258">
        <v>56.892128999999997</v>
      </c>
      <c r="L172" s="258">
        <v>70.088369</v>
      </c>
      <c r="M172" s="258">
        <v>101.34443200000001</v>
      </c>
    </row>
    <row r="173" spans="1:13" x14ac:dyDescent="0.25">
      <c r="A173" s="126" t="s">
        <v>261</v>
      </c>
      <c r="B173" s="258">
        <v>815.46513800000002</v>
      </c>
      <c r="C173" s="258">
        <v>811.53029100000003</v>
      </c>
      <c r="D173" s="258">
        <v>916.61513500000001</v>
      </c>
      <c r="E173" s="258">
        <v>934.8141720000001</v>
      </c>
      <c r="F173" s="258">
        <v>1024.0403860000001</v>
      </c>
      <c r="G173" s="258">
        <v>1058.881934</v>
      </c>
      <c r="H173" s="258">
        <v>1198.919508</v>
      </c>
      <c r="I173" s="258">
        <v>1213.4707490000001</v>
      </c>
      <c r="J173" s="258">
        <v>1247.1515300000001</v>
      </c>
      <c r="K173" s="258">
        <v>1280.926226</v>
      </c>
      <c r="L173" s="258">
        <v>1350.2202119999999</v>
      </c>
      <c r="M173" s="258">
        <v>1415.310563</v>
      </c>
    </row>
    <row r="174" spans="1:13" x14ac:dyDescent="0.25">
      <c r="A174" s="126" t="s">
        <v>324</v>
      </c>
      <c r="B174" s="258">
        <v>18.645520000000001</v>
      </c>
      <c r="C174" s="258">
        <v>16.155988000000001</v>
      </c>
      <c r="D174" s="258">
        <v>16.061311</v>
      </c>
      <c r="E174" s="258">
        <v>16.555016000000002</v>
      </c>
      <c r="F174" s="258">
        <v>21.633493000000001</v>
      </c>
      <c r="G174" s="258">
        <v>17.277429999999999</v>
      </c>
      <c r="H174" s="258">
        <v>15.651790999999999</v>
      </c>
      <c r="I174" s="258">
        <v>28.274759</v>
      </c>
      <c r="J174" s="258">
        <v>20.082042000000001</v>
      </c>
      <c r="K174" s="258">
        <v>20.609017000000001</v>
      </c>
      <c r="L174" s="258">
        <v>21.306884</v>
      </c>
      <c r="M174" s="258">
        <v>27.192737000000001</v>
      </c>
    </row>
    <row r="175" spans="1:13" x14ac:dyDescent="0.25">
      <c r="A175" s="126" t="s">
        <v>325</v>
      </c>
      <c r="B175" s="258">
        <v>18.391183999999999</v>
      </c>
      <c r="C175" s="258">
        <v>15.359674999999999</v>
      </c>
      <c r="D175" s="258">
        <v>15.640103</v>
      </c>
      <c r="E175" s="258">
        <v>25.784172999999999</v>
      </c>
      <c r="F175" s="258">
        <v>31.674070999999998</v>
      </c>
      <c r="G175" s="258">
        <v>31.415804000000001</v>
      </c>
      <c r="H175" s="258">
        <v>33.029789999999998</v>
      </c>
      <c r="I175" s="258">
        <v>35.589473999999996</v>
      </c>
      <c r="J175" s="258">
        <v>36.711371</v>
      </c>
      <c r="K175" s="258">
        <v>33.494312999999998</v>
      </c>
      <c r="L175" s="258">
        <v>34.096108000000001</v>
      </c>
      <c r="M175" s="258">
        <v>43.071195000000003</v>
      </c>
    </row>
    <row r="176" spans="1:13" x14ac:dyDescent="0.25">
      <c r="A176" s="94" t="s">
        <v>263</v>
      </c>
      <c r="B176" s="269">
        <v>540.92545500000006</v>
      </c>
      <c r="C176" s="269">
        <v>630.56951299999992</v>
      </c>
      <c r="D176" s="269">
        <v>669.77275499999996</v>
      </c>
      <c r="E176" s="269">
        <v>702.27004699999998</v>
      </c>
      <c r="F176" s="269">
        <v>773.25925399999994</v>
      </c>
      <c r="G176" s="269">
        <v>808.58507800000007</v>
      </c>
      <c r="H176" s="269">
        <v>899.30311200000006</v>
      </c>
      <c r="I176" s="269">
        <v>891.59909300000004</v>
      </c>
      <c r="J176" s="269">
        <v>961.6334609999999</v>
      </c>
      <c r="K176" s="269">
        <v>1045.188547</v>
      </c>
      <c r="L176" s="269">
        <v>1094.4403520000001</v>
      </c>
      <c r="M176" s="269">
        <v>1297.5414209999999</v>
      </c>
    </row>
    <row r="177" spans="1:13" x14ac:dyDescent="0.25">
      <c r="A177" s="126" t="s">
        <v>326</v>
      </c>
      <c r="B177" s="258">
        <v>48.738752999999996</v>
      </c>
      <c r="C177" s="258">
        <v>61.700142999999997</v>
      </c>
      <c r="D177" s="258">
        <v>59.677349999999997</v>
      </c>
      <c r="E177" s="258">
        <v>42.823102000000006</v>
      </c>
      <c r="F177" s="258">
        <v>39.952244</v>
      </c>
      <c r="G177" s="258">
        <v>40.478355000000001</v>
      </c>
      <c r="H177" s="258">
        <v>41.711435999999999</v>
      </c>
      <c r="I177" s="258">
        <v>38.954476</v>
      </c>
      <c r="J177" s="258">
        <v>61.649301000000001</v>
      </c>
      <c r="K177" s="258">
        <v>61.134697000000003</v>
      </c>
      <c r="L177" s="258">
        <v>72.492592999999999</v>
      </c>
      <c r="M177" s="258">
        <v>148.32907</v>
      </c>
    </row>
    <row r="178" spans="1:13" x14ac:dyDescent="0.25">
      <c r="A178" s="126" t="s">
        <v>265</v>
      </c>
      <c r="B178" s="258">
        <v>103.291675</v>
      </c>
      <c r="C178" s="258">
        <v>125.38227699999999</v>
      </c>
      <c r="D178" s="258">
        <v>135.13953599999999</v>
      </c>
      <c r="E178" s="258">
        <v>166.663963</v>
      </c>
      <c r="F178" s="258">
        <v>211.45126400000001</v>
      </c>
      <c r="G178" s="258">
        <v>238.19822500000001</v>
      </c>
      <c r="H178" s="258">
        <v>261.41415899999998</v>
      </c>
      <c r="I178" s="258">
        <v>269.12703199999999</v>
      </c>
      <c r="J178" s="258">
        <v>287.35952099999997</v>
      </c>
      <c r="K178" s="258">
        <v>297.43860799999999</v>
      </c>
      <c r="L178" s="258">
        <v>314.04200600000001</v>
      </c>
      <c r="M178" s="258">
        <v>319.09060299999999</v>
      </c>
    </row>
    <row r="179" spans="1:13" x14ac:dyDescent="0.25">
      <c r="A179" s="126" t="s">
        <v>266</v>
      </c>
      <c r="B179" s="258">
        <v>13.922484000000001</v>
      </c>
      <c r="C179" s="258">
        <v>15.127117</v>
      </c>
      <c r="D179" s="258">
        <v>68.943012999999993</v>
      </c>
      <c r="E179" s="258">
        <v>69.136055999999996</v>
      </c>
      <c r="F179" s="258">
        <v>92.012494000000004</v>
      </c>
      <c r="G179" s="258">
        <v>80.019055000000009</v>
      </c>
      <c r="H179" s="258">
        <v>107.00032999999999</v>
      </c>
      <c r="I179" s="258">
        <v>128.04608300000001</v>
      </c>
      <c r="J179" s="258">
        <v>124.27736899999999</v>
      </c>
      <c r="K179" s="258">
        <v>139.890882</v>
      </c>
      <c r="L179" s="258">
        <v>122.025486</v>
      </c>
      <c r="M179" s="258">
        <v>155.556634</v>
      </c>
    </row>
    <row r="180" spans="1:13" x14ac:dyDescent="0.25">
      <c r="A180" s="126" t="s">
        <v>267</v>
      </c>
      <c r="B180" s="258">
        <v>220.215261</v>
      </c>
      <c r="C180" s="258">
        <v>248.42316299999999</v>
      </c>
      <c r="D180" s="258">
        <v>212.29622900000001</v>
      </c>
      <c r="E180" s="258">
        <v>207.17058800000001</v>
      </c>
      <c r="F180" s="258">
        <v>194.86634599999999</v>
      </c>
      <c r="G180" s="258">
        <v>204.14791199999999</v>
      </c>
      <c r="H180" s="258">
        <v>243.40739299999998</v>
      </c>
      <c r="I180" s="258">
        <v>221.41987900000001</v>
      </c>
      <c r="J180" s="258">
        <v>239.88588500000003</v>
      </c>
      <c r="K180" s="258">
        <v>271.29332499999998</v>
      </c>
      <c r="L180" s="258">
        <v>287.14698900000002</v>
      </c>
      <c r="M180" s="258">
        <v>339.32165900000001</v>
      </c>
    </row>
    <row r="181" spans="1:13" x14ac:dyDescent="0.25">
      <c r="A181" s="126" t="s">
        <v>327</v>
      </c>
      <c r="B181" s="258">
        <v>123.30775</v>
      </c>
      <c r="C181" s="258">
        <v>148.36338800000001</v>
      </c>
      <c r="D181" s="258">
        <v>160.84308999999999</v>
      </c>
      <c r="E181" s="258">
        <v>172.29583100000002</v>
      </c>
      <c r="F181" s="258">
        <v>182.74981</v>
      </c>
      <c r="G181" s="258">
        <v>193.98671999999999</v>
      </c>
      <c r="H181" s="258">
        <v>194.13064900000001</v>
      </c>
      <c r="I181" s="258">
        <v>185.55193399999999</v>
      </c>
      <c r="J181" s="258">
        <v>198.156408</v>
      </c>
      <c r="K181" s="258">
        <v>219.80673999999999</v>
      </c>
      <c r="L181" s="258">
        <v>241.911879</v>
      </c>
      <c r="M181" s="258">
        <v>266.18809600000003</v>
      </c>
    </row>
    <row r="182" spans="1:13" x14ac:dyDescent="0.25">
      <c r="A182" s="126" t="s">
        <v>268</v>
      </c>
      <c r="B182" s="258">
        <v>31.449527</v>
      </c>
      <c r="C182" s="258">
        <v>31.573419999999999</v>
      </c>
      <c r="D182" s="258">
        <v>32.873531999999997</v>
      </c>
      <c r="E182" s="258">
        <v>44.180503000000002</v>
      </c>
      <c r="F182" s="258">
        <v>52.227090000000004</v>
      </c>
      <c r="G182" s="258">
        <v>51.754806000000002</v>
      </c>
      <c r="H182" s="258">
        <v>51.639140000000005</v>
      </c>
      <c r="I182" s="258">
        <v>48.499684000000002</v>
      </c>
      <c r="J182" s="258">
        <v>50.304971999999999</v>
      </c>
      <c r="K182" s="258">
        <v>55.624289000000005</v>
      </c>
      <c r="L182" s="258">
        <v>56.821394999999995</v>
      </c>
      <c r="M182" s="258">
        <v>69.055353999999994</v>
      </c>
    </row>
    <row r="183" spans="1:13" x14ac:dyDescent="0.25">
      <c r="A183" s="94" t="s">
        <v>269</v>
      </c>
      <c r="B183" s="269">
        <v>3348.8280369999998</v>
      </c>
      <c r="C183" s="269">
        <v>3426.5522970000002</v>
      </c>
      <c r="D183" s="269">
        <v>3461.9225900000001</v>
      </c>
      <c r="E183" s="269">
        <v>3559.9208490000001</v>
      </c>
      <c r="F183" s="269">
        <v>3769.539389</v>
      </c>
      <c r="G183" s="269">
        <v>4000.0047479999998</v>
      </c>
      <c r="H183" s="269">
        <v>4325.6136260000003</v>
      </c>
      <c r="I183" s="269">
        <v>4169.820753</v>
      </c>
      <c r="J183" s="269">
        <v>4360.8306810000004</v>
      </c>
      <c r="K183" s="269">
        <v>4803.6528369999996</v>
      </c>
      <c r="L183" s="269">
        <v>5248.236285</v>
      </c>
      <c r="M183" s="269">
        <v>5644.650909</v>
      </c>
    </row>
    <row r="184" spans="1:13" x14ac:dyDescent="0.25">
      <c r="A184" s="126" t="s">
        <v>270</v>
      </c>
      <c r="B184" s="258">
        <v>156.969233</v>
      </c>
      <c r="C184" s="258">
        <v>166.504324</v>
      </c>
      <c r="D184" s="258">
        <v>190.535257</v>
      </c>
      <c r="E184" s="258">
        <v>195.875214</v>
      </c>
      <c r="F184" s="258">
        <v>229.06567699999999</v>
      </c>
      <c r="G184" s="258">
        <v>256.66978699999999</v>
      </c>
      <c r="H184" s="258">
        <v>267.36904099999998</v>
      </c>
      <c r="I184" s="258">
        <v>248.994621</v>
      </c>
      <c r="J184" s="258">
        <v>249.168745</v>
      </c>
      <c r="K184" s="258">
        <v>256.939054</v>
      </c>
      <c r="L184" s="258">
        <v>288.22812900000002</v>
      </c>
      <c r="M184" s="258">
        <v>332.425006</v>
      </c>
    </row>
    <row r="185" spans="1:13" x14ac:dyDescent="0.25">
      <c r="A185" s="126" t="s">
        <v>271</v>
      </c>
      <c r="B185" s="258">
        <v>1600.60527</v>
      </c>
      <c r="C185" s="258">
        <v>1629.6674379999999</v>
      </c>
      <c r="D185" s="258">
        <v>1599.435784</v>
      </c>
      <c r="E185" s="258">
        <v>1659.0011339999999</v>
      </c>
      <c r="F185" s="258">
        <v>1759.671513</v>
      </c>
      <c r="G185" s="258">
        <v>1851.526736</v>
      </c>
      <c r="H185" s="258">
        <v>1985.26514</v>
      </c>
      <c r="I185" s="258">
        <v>1893.773056</v>
      </c>
      <c r="J185" s="258">
        <v>1910.743547</v>
      </c>
      <c r="K185" s="258">
        <v>2031.6576570000002</v>
      </c>
      <c r="L185" s="258">
        <v>2210.1179240000001</v>
      </c>
      <c r="M185" s="258">
        <v>2357.9338039999998</v>
      </c>
    </row>
    <row r="186" spans="1:13" x14ac:dyDescent="0.25">
      <c r="A186" s="273" t="s">
        <v>328</v>
      </c>
      <c r="B186" s="274">
        <v>1014.509015</v>
      </c>
      <c r="C186" s="274">
        <v>1066.310802</v>
      </c>
      <c r="D186" s="274">
        <v>1005.4939919999999</v>
      </c>
      <c r="E186" s="274">
        <v>1044.61627</v>
      </c>
      <c r="F186" s="274">
        <v>1100.281608</v>
      </c>
      <c r="G186" s="274">
        <v>1159.5068019999999</v>
      </c>
      <c r="H186" s="274">
        <v>1255.935643</v>
      </c>
      <c r="I186" s="274">
        <v>1203.353161</v>
      </c>
      <c r="J186" s="274">
        <v>1219.799364</v>
      </c>
      <c r="K186" s="274">
        <v>1295.4263329999999</v>
      </c>
      <c r="L186" s="274">
        <v>1389.403495</v>
      </c>
      <c r="M186" s="274">
        <v>1452.578589</v>
      </c>
    </row>
    <row r="187" spans="1:13" x14ac:dyDescent="0.25">
      <c r="A187" s="278" t="s">
        <v>329</v>
      </c>
      <c r="B187" s="274">
        <v>586.09625299999993</v>
      </c>
      <c r="C187" s="274">
        <v>563.35663499999998</v>
      </c>
      <c r="D187" s="274">
        <v>593.94178999999997</v>
      </c>
      <c r="E187" s="274">
        <v>614.384862</v>
      </c>
      <c r="F187" s="274">
        <v>659.389904</v>
      </c>
      <c r="G187" s="274">
        <v>692.01993400000003</v>
      </c>
      <c r="H187" s="274">
        <v>729.32949499999995</v>
      </c>
      <c r="I187" s="274">
        <v>690.419894</v>
      </c>
      <c r="J187" s="274">
        <v>690.94418099999996</v>
      </c>
      <c r="K187" s="274">
        <v>736.23132299999997</v>
      </c>
      <c r="L187" s="274">
        <v>820.714428</v>
      </c>
      <c r="M187" s="274">
        <v>905.35521500000004</v>
      </c>
    </row>
    <row r="188" spans="1:13" x14ac:dyDescent="0.25">
      <c r="A188" s="126" t="s">
        <v>272</v>
      </c>
      <c r="B188" s="258">
        <v>1346.5615769999999</v>
      </c>
      <c r="C188" s="258">
        <v>1347.9023659999998</v>
      </c>
      <c r="D188" s="258">
        <v>1355.471511</v>
      </c>
      <c r="E188" s="258">
        <v>1384.1204290000001</v>
      </c>
      <c r="F188" s="258">
        <v>1386.663767</v>
      </c>
      <c r="G188" s="258">
        <v>1475.500446</v>
      </c>
      <c r="H188" s="258">
        <v>1610.9001020000001</v>
      </c>
      <c r="I188" s="258">
        <v>1582.8909100000001</v>
      </c>
      <c r="J188" s="258">
        <v>1731.8744429999999</v>
      </c>
      <c r="K188" s="258">
        <v>1995.3415749999999</v>
      </c>
      <c r="L188" s="258">
        <v>2179.2636259999999</v>
      </c>
      <c r="M188" s="258">
        <v>2303.9402789999999</v>
      </c>
    </row>
    <row r="189" spans="1:13" x14ac:dyDescent="0.25">
      <c r="A189" s="126" t="s">
        <v>273</v>
      </c>
      <c r="B189" s="258">
        <v>244.69195500000001</v>
      </c>
      <c r="C189" s="258">
        <v>282.47816599999999</v>
      </c>
      <c r="D189" s="258">
        <v>316.48003500000004</v>
      </c>
      <c r="E189" s="258">
        <v>320.92407000000003</v>
      </c>
      <c r="F189" s="258">
        <v>394.13842899999997</v>
      </c>
      <c r="G189" s="258">
        <v>416.30777599999999</v>
      </c>
      <c r="H189" s="258">
        <v>462.079339</v>
      </c>
      <c r="I189" s="258">
        <v>444.16216199999997</v>
      </c>
      <c r="J189" s="258">
        <v>469.04394300000001</v>
      </c>
      <c r="K189" s="258">
        <v>519.71454900000003</v>
      </c>
      <c r="L189" s="258">
        <v>570.62660300000005</v>
      </c>
      <c r="M189" s="258">
        <v>650.35181800000009</v>
      </c>
    </row>
    <row r="190" spans="1:13" x14ac:dyDescent="0.25">
      <c r="A190" s="94" t="s">
        <v>274</v>
      </c>
      <c r="B190" s="269">
        <v>984.03142200000002</v>
      </c>
      <c r="C190" s="269">
        <v>1122.550385</v>
      </c>
      <c r="D190" s="269">
        <v>1883.9317800000001</v>
      </c>
      <c r="E190" s="269">
        <v>1891.384123</v>
      </c>
      <c r="F190" s="269">
        <v>2133.1008389999997</v>
      </c>
      <c r="G190" s="269">
        <v>2208.3676380000002</v>
      </c>
      <c r="H190" s="269">
        <v>2371.0491110000003</v>
      </c>
      <c r="I190" s="269">
        <v>2455.4329690000004</v>
      </c>
      <c r="J190" s="269">
        <v>2562.4883250000003</v>
      </c>
      <c r="K190" s="269">
        <v>2690.190803</v>
      </c>
      <c r="L190" s="269">
        <v>2823.8859889999999</v>
      </c>
      <c r="M190" s="269">
        <v>2931.4565830000001</v>
      </c>
    </row>
    <row r="191" spans="1:13" x14ac:dyDescent="0.25">
      <c r="A191" s="126" t="s">
        <v>330</v>
      </c>
      <c r="B191" s="258">
        <v>13.512651999999999</v>
      </c>
      <c r="C191" s="258">
        <v>22.786922000000001</v>
      </c>
      <c r="D191" s="258">
        <v>343.57368399999996</v>
      </c>
      <c r="E191" s="258">
        <v>357.22358199999996</v>
      </c>
      <c r="F191" s="258">
        <v>365.281049</v>
      </c>
      <c r="G191" s="258">
        <v>371.85191000000003</v>
      </c>
      <c r="H191" s="258">
        <v>380.28819100000004</v>
      </c>
      <c r="I191" s="258">
        <v>415.27653800000002</v>
      </c>
      <c r="J191" s="258">
        <v>420.64709199999999</v>
      </c>
      <c r="K191" s="258">
        <v>417.73172999999997</v>
      </c>
      <c r="L191" s="258">
        <v>443.96141</v>
      </c>
      <c r="M191" s="258">
        <v>462.98925300000002</v>
      </c>
    </row>
    <row r="192" spans="1:13" x14ac:dyDescent="0.25">
      <c r="A192" s="126" t="s">
        <v>331</v>
      </c>
      <c r="B192" s="258">
        <v>27.494917000000001</v>
      </c>
      <c r="C192" s="258">
        <v>42.940424</v>
      </c>
      <c r="D192" s="258">
        <v>65.061274999999995</v>
      </c>
      <c r="E192" s="258">
        <v>60.414134000000004</v>
      </c>
      <c r="F192" s="258">
        <v>90.338235999999995</v>
      </c>
      <c r="G192" s="258">
        <v>95.202686999999997</v>
      </c>
      <c r="H192" s="258">
        <v>105.946635</v>
      </c>
      <c r="I192" s="258">
        <v>118.50455600000001</v>
      </c>
      <c r="J192" s="258">
        <v>135.56103300000001</v>
      </c>
      <c r="K192" s="258">
        <v>134.98102299999999</v>
      </c>
      <c r="L192" s="258">
        <v>137.98207099999999</v>
      </c>
      <c r="M192" s="258">
        <v>166.033762</v>
      </c>
    </row>
    <row r="193" spans="1:13" x14ac:dyDescent="0.25">
      <c r="A193" s="126" t="s">
        <v>276</v>
      </c>
      <c r="B193" s="258">
        <v>943.02385099999992</v>
      </c>
      <c r="C193" s="258">
        <v>1056.8230370000001</v>
      </c>
      <c r="D193" s="258">
        <v>1475.2968189999999</v>
      </c>
      <c r="E193" s="258">
        <v>1473.7464049999999</v>
      </c>
      <c r="F193" s="258">
        <v>1677.4815500000002</v>
      </c>
      <c r="G193" s="258">
        <v>1741.313038</v>
      </c>
      <c r="H193" s="258">
        <v>1884.8142829999999</v>
      </c>
      <c r="I193" s="258">
        <v>1921.6518740000001</v>
      </c>
      <c r="J193" s="258">
        <v>2006.2801980000002</v>
      </c>
      <c r="K193" s="258">
        <v>2137.4780470000001</v>
      </c>
      <c r="L193" s="258">
        <v>2241.9425059999999</v>
      </c>
      <c r="M193" s="258">
        <v>2302.4335660000002</v>
      </c>
    </row>
    <row r="194" spans="1:13" x14ac:dyDescent="0.25">
      <c r="A194" s="273" t="s">
        <v>277</v>
      </c>
      <c r="B194" s="274">
        <v>122.43275799999999</v>
      </c>
      <c r="C194" s="274">
        <v>125.124765</v>
      </c>
      <c r="D194" s="274">
        <v>153.584439</v>
      </c>
      <c r="E194" s="274">
        <v>166.132867</v>
      </c>
      <c r="F194" s="274">
        <v>179.95362300000002</v>
      </c>
      <c r="G194" s="274">
        <v>184.55883900000001</v>
      </c>
      <c r="H194" s="274">
        <v>193.38079400000001</v>
      </c>
      <c r="I194" s="274">
        <v>219.14278900000002</v>
      </c>
      <c r="J194" s="274">
        <v>227.769971</v>
      </c>
      <c r="K194" s="274">
        <v>252.48293699999999</v>
      </c>
      <c r="L194" s="274">
        <v>259.30731300000002</v>
      </c>
      <c r="M194" s="274">
        <v>308.86206499999997</v>
      </c>
    </row>
    <row r="195" spans="1:13" x14ac:dyDescent="0.25">
      <c r="A195" s="278" t="s">
        <v>278</v>
      </c>
      <c r="B195" s="274">
        <v>556.92115200000001</v>
      </c>
      <c r="C195" s="274">
        <v>642.63546199999996</v>
      </c>
      <c r="D195" s="274">
        <v>791.53147799999999</v>
      </c>
      <c r="E195" s="274">
        <v>1033.0155970000001</v>
      </c>
      <c r="F195" s="274">
        <v>1148.2376420000001</v>
      </c>
      <c r="G195" s="274">
        <v>985.05763300000001</v>
      </c>
      <c r="H195" s="274">
        <v>1078.2195409999999</v>
      </c>
      <c r="I195" s="274">
        <v>1069.335059</v>
      </c>
      <c r="J195" s="274">
        <v>1136.1069249999998</v>
      </c>
      <c r="K195" s="274">
        <v>1177.267758</v>
      </c>
      <c r="L195" s="274">
        <v>1283.4318170000001</v>
      </c>
      <c r="M195" s="274">
        <v>1309.0226369999998</v>
      </c>
    </row>
    <row r="196" spans="1:13" x14ac:dyDescent="0.25">
      <c r="A196" s="278" t="s">
        <v>279</v>
      </c>
      <c r="B196" s="274">
        <v>71.099525999999997</v>
      </c>
      <c r="C196" s="274">
        <v>82.028162000000009</v>
      </c>
      <c r="D196" s="274">
        <v>126.642461</v>
      </c>
      <c r="E196" s="274">
        <v>118.541174</v>
      </c>
      <c r="F196" s="274">
        <v>126.448204</v>
      </c>
      <c r="G196" s="274">
        <v>125.54987300000001</v>
      </c>
      <c r="H196" s="274">
        <v>127.182303</v>
      </c>
      <c r="I196" s="274">
        <v>137.95648699999998</v>
      </c>
      <c r="J196" s="274">
        <v>134.79241400000001</v>
      </c>
      <c r="K196" s="274">
        <v>143.56045600000002</v>
      </c>
      <c r="L196" s="274">
        <v>157.65626399999999</v>
      </c>
      <c r="M196" s="274">
        <v>164.09422000000001</v>
      </c>
    </row>
    <row r="197" spans="1:13" x14ac:dyDescent="0.25">
      <c r="A197" s="278" t="s">
        <v>280</v>
      </c>
      <c r="B197" s="274">
        <v>4.0219870000000002</v>
      </c>
      <c r="C197" s="274">
        <v>3.6394279999999997</v>
      </c>
      <c r="D197" s="274">
        <v>209.02331899999999</v>
      </c>
      <c r="E197" s="274">
        <v>2.7985690000000001</v>
      </c>
      <c r="F197" s="274">
        <v>2.6466599999999998</v>
      </c>
      <c r="G197" s="274">
        <v>213.13923</v>
      </c>
      <c r="H197" s="274">
        <v>223.25059300000001</v>
      </c>
      <c r="I197" s="274">
        <v>225.12197599999999</v>
      </c>
      <c r="J197" s="274">
        <v>233.078183</v>
      </c>
      <c r="K197" s="274">
        <v>257.06959000000001</v>
      </c>
      <c r="L197" s="274">
        <v>263.84409200000005</v>
      </c>
      <c r="M197" s="274">
        <v>272.03080199999999</v>
      </c>
    </row>
    <row r="198" spans="1:13" x14ac:dyDescent="0.25">
      <c r="A198" s="278" t="s">
        <v>281</v>
      </c>
      <c r="B198" s="274">
        <v>188.54842299999999</v>
      </c>
      <c r="C198" s="274">
        <v>203.395216</v>
      </c>
      <c r="D198" s="274">
        <v>194.515118</v>
      </c>
      <c r="E198" s="274">
        <v>153.25819200000001</v>
      </c>
      <c r="F198" s="274">
        <v>220.19541699999999</v>
      </c>
      <c r="G198" s="274">
        <v>233.00745899999998</v>
      </c>
      <c r="H198" s="274">
        <v>262.781049</v>
      </c>
      <c r="I198" s="274">
        <v>270.09555899999998</v>
      </c>
      <c r="J198" s="274">
        <v>274.53269999999998</v>
      </c>
      <c r="K198" s="274">
        <v>307.09730200000001</v>
      </c>
      <c r="L198" s="274">
        <v>277.70301599999999</v>
      </c>
      <c r="M198" s="274">
        <v>248.42383799999999</v>
      </c>
    </row>
    <row r="199" spans="1:13" x14ac:dyDescent="0.25">
      <c r="A199" s="94" t="s">
        <v>292</v>
      </c>
      <c r="B199" s="269">
        <v>1176.2301050000001</v>
      </c>
      <c r="C199" s="269">
        <v>1277.742191</v>
      </c>
      <c r="D199" s="269">
        <v>1591.0990529999999</v>
      </c>
      <c r="E199" s="269">
        <v>2075.734328</v>
      </c>
      <c r="F199" s="269">
        <v>2255.1539210000001</v>
      </c>
      <c r="G199" s="269">
        <v>2319.2824639999999</v>
      </c>
      <c r="H199" s="269">
        <v>2548.7710440000001</v>
      </c>
      <c r="I199" s="269">
        <v>2656.697381</v>
      </c>
      <c r="J199" s="269">
        <v>2815.899105</v>
      </c>
      <c r="K199" s="269">
        <v>3195.8888399999996</v>
      </c>
      <c r="L199" s="269">
        <v>3975.2107070000002</v>
      </c>
      <c r="M199" s="269">
        <v>5207.4473189999999</v>
      </c>
    </row>
    <row r="200" spans="1:13" x14ac:dyDescent="0.25">
      <c r="A200" s="126" t="s">
        <v>293</v>
      </c>
      <c r="B200" s="258">
        <v>0</v>
      </c>
      <c r="C200" s="258">
        <v>0</v>
      </c>
      <c r="D200" s="258">
        <v>13.968188</v>
      </c>
      <c r="E200" s="258">
        <v>79.493421999999995</v>
      </c>
      <c r="F200" s="258">
        <v>85.527471999999989</v>
      </c>
      <c r="G200" s="258">
        <v>110.11306399999999</v>
      </c>
      <c r="H200" s="258">
        <v>113.28163499999999</v>
      </c>
      <c r="I200" s="258">
        <v>123.44437499999999</v>
      </c>
      <c r="J200" s="258">
        <v>142.27330900000001</v>
      </c>
      <c r="K200" s="258">
        <v>153.21976799999999</v>
      </c>
      <c r="L200" s="258">
        <v>251.30738100000002</v>
      </c>
      <c r="M200" s="258">
        <v>391.16762199999999</v>
      </c>
    </row>
    <row r="201" spans="1:13" x14ac:dyDescent="0.25">
      <c r="A201" s="126" t="s">
        <v>294</v>
      </c>
      <c r="B201" s="258">
        <v>521.89937900000007</v>
      </c>
      <c r="C201" s="258">
        <v>587.94850799999995</v>
      </c>
      <c r="D201" s="258">
        <v>819.65759700000001</v>
      </c>
      <c r="E201" s="258">
        <v>1276.0643809999999</v>
      </c>
      <c r="F201" s="258">
        <v>1416.525355</v>
      </c>
      <c r="G201" s="258">
        <v>1490.179376</v>
      </c>
      <c r="H201" s="258">
        <v>1650.284228</v>
      </c>
      <c r="I201" s="258">
        <v>1776.380907</v>
      </c>
      <c r="J201" s="258">
        <v>1819.6379710000001</v>
      </c>
      <c r="K201" s="258">
        <v>2035.9527910000002</v>
      </c>
      <c r="L201" s="258">
        <v>2708.9095509999997</v>
      </c>
      <c r="M201" s="258">
        <v>3661.2934059999998</v>
      </c>
    </row>
    <row r="202" spans="1:13" x14ac:dyDescent="0.25">
      <c r="A202" s="273" t="s">
        <v>332</v>
      </c>
      <c r="B202" s="274">
        <v>177.01416700000001</v>
      </c>
      <c r="C202" s="274">
        <v>168.074738</v>
      </c>
      <c r="D202" s="274">
        <v>171.01407500000002</v>
      </c>
      <c r="E202" s="274">
        <v>190.85311400000001</v>
      </c>
      <c r="F202" s="274">
        <v>233.066374</v>
      </c>
      <c r="G202" s="274">
        <v>252.683933</v>
      </c>
      <c r="H202" s="274">
        <v>296.05170499999997</v>
      </c>
      <c r="I202" s="274">
        <v>295.571527</v>
      </c>
      <c r="J202" s="274">
        <v>307.71794199999999</v>
      </c>
      <c r="K202" s="274">
        <v>320.811016</v>
      </c>
      <c r="L202" s="274">
        <v>346.916493</v>
      </c>
      <c r="M202" s="274">
        <v>393.91832700000003</v>
      </c>
    </row>
    <row r="203" spans="1:13" x14ac:dyDescent="0.25">
      <c r="A203" s="278" t="s">
        <v>333</v>
      </c>
      <c r="B203" s="274">
        <v>181.70957700000002</v>
      </c>
      <c r="C203" s="274">
        <v>208.932187</v>
      </c>
      <c r="D203" s="274">
        <v>245.54671200000001</v>
      </c>
      <c r="E203" s="274">
        <v>267.22671200000002</v>
      </c>
      <c r="F203" s="274">
        <v>291.42851899999999</v>
      </c>
      <c r="G203" s="274">
        <v>311.47292100000004</v>
      </c>
      <c r="H203" s="274">
        <v>343.27637700000002</v>
      </c>
      <c r="I203" s="274">
        <v>327.76351999999997</v>
      </c>
      <c r="J203" s="274">
        <v>351.027423</v>
      </c>
      <c r="K203" s="274">
        <v>378.23878100000002</v>
      </c>
      <c r="L203" s="274">
        <v>419.76685900000001</v>
      </c>
      <c r="M203" s="274">
        <v>434.34599200000002</v>
      </c>
    </row>
    <row r="204" spans="1:13" x14ac:dyDescent="0.25">
      <c r="A204" s="278" t="s">
        <v>334</v>
      </c>
      <c r="B204" s="274">
        <v>163.175634</v>
      </c>
      <c r="C204" s="274">
        <v>210.94157999999999</v>
      </c>
      <c r="D204" s="274">
        <v>403.09680900000001</v>
      </c>
      <c r="E204" s="274">
        <v>817.984554</v>
      </c>
      <c r="F204" s="274">
        <v>892.03045999999995</v>
      </c>
      <c r="G204" s="274">
        <v>926.02251999999999</v>
      </c>
      <c r="H204" s="274">
        <v>1010.9561430000001</v>
      </c>
      <c r="I204" s="274">
        <v>1153.0458570000001</v>
      </c>
      <c r="J204" s="274">
        <v>1160.892605</v>
      </c>
      <c r="K204" s="274">
        <v>1336.902992</v>
      </c>
      <c r="L204" s="274">
        <v>1942.226197</v>
      </c>
      <c r="M204" s="274">
        <v>2833.029086</v>
      </c>
    </row>
    <row r="205" spans="1:13" x14ac:dyDescent="0.25">
      <c r="A205" s="126" t="s">
        <v>295</v>
      </c>
      <c r="B205" s="258">
        <v>654.33072400000003</v>
      </c>
      <c r="C205" s="258">
        <v>689.79368299999999</v>
      </c>
      <c r="D205" s="258">
        <v>757.47326599999997</v>
      </c>
      <c r="E205" s="258">
        <v>720.17652199999998</v>
      </c>
      <c r="F205" s="258">
        <v>753.10109200000011</v>
      </c>
      <c r="G205" s="258">
        <v>718.99002199999995</v>
      </c>
      <c r="H205" s="258">
        <v>785.20517900000004</v>
      </c>
      <c r="I205" s="258">
        <v>756.87209699999994</v>
      </c>
      <c r="J205" s="258">
        <v>853.98782200000005</v>
      </c>
      <c r="K205" s="258">
        <v>1006.71628</v>
      </c>
      <c r="L205" s="258">
        <v>1014.9937729999999</v>
      </c>
      <c r="M205" s="258">
        <v>1154.9862880000001</v>
      </c>
    </row>
    <row r="206" spans="1:13" x14ac:dyDescent="0.25">
      <c r="A206" s="94" t="s">
        <v>296</v>
      </c>
      <c r="B206" s="269">
        <v>5007.6681550000003</v>
      </c>
      <c r="C206" s="269">
        <v>5375.7126050000006</v>
      </c>
      <c r="D206" s="269">
        <v>5187.2206559999995</v>
      </c>
      <c r="E206" s="269">
        <v>5260.8782619999993</v>
      </c>
      <c r="F206" s="269">
        <v>5828.9527130000006</v>
      </c>
      <c r="G206" s="269">
        <v>6019.1730870000001</v>
      </c>
      <c r="H206" s="269">
        <v>6359.9407420000007</v>
      </c>
      <c r="I206" s="269">
        <v>6335.3006719999994</v>
      </c>
      <c r="J206" s="269">
        <v>6620.952252</v>
      </c>
      <c r="K206" s="269">
        <v>6858.9206110000005</v>
      </c>
      <c r="L206" s="269">
        <v>7421.3120600000002</v>
      </c>
      <c r="M206" s="269">
        <v>7736.7492540000003</v>
      </c>
    </row>
    <row r="207" spans="1:13" x14ac:dyDescent="0.25">
      <c r="A207" s="126" t="s">
        <v>297</v>
      </c>
      <c r="B207" s="258">
        <v>312.97684000000004</v>
      </c>
      <c r="C207" s="258">
        <v>289.68183499999998</v>
      </c>
      <c r="D207" s="258">
        <v>281.83527099999998</v>
      </c>
      <c r="E207" s="258">
        <v>298.3066</v>
      </c>
      <c r="F207" s="258">
        <v>319.83285699999999</v>
      </c>
      <c r="G207" s="258">
        <v>350.72860100000003</v>
      </c>
      <c r="H207" s="258">
        <v>363.92598099999998</v>
      </c>
      <c r="I207" s="258">
        <v>375.88459999999998</v>
      </c>
      <c r="J207" s="258">
        <v>370.78001</v>
      </c>
      <c r="K207" s="258">
        <v>383.43727699999999</v>
      </c>
      <c r="L207" s="258">
        <v>374.70524399999999</v>
      </c>
      <c r="M207" s="258">
        <v>424.05379099999999</v>
      </c>
    </row>
    <row r="208" spans="1:13" x14ac:dyDescent="0.25">
      <c r="A208" s="126" t="s">
        <v>335</v>
      </c>
      <c r="B208" s="258">
        <v>3656.7904229999999</v>
      </c>
      <c r="C208" s="258">
        <v>3967.4475380000003</v>
      </c>
      <c r="D208" s="258">
        <v>3751.1677570000002</v>
      </c>
      <c r="E208" s="258">
        <v>3846.2178730000001</v>
      </c>
      <c r="F208" s="258">
        <v>4242.0420560000002</v>
      </c>
      <c r="G208" s="258">
        <v>4224.7502290000002</v>
      </c>
      <c r="H208" s="258">
        <v>4343.4387029999998</v>
      </c>
      <c r="I208" s="258">
        <v>4275.0093690000003</v>
      </c>
      <c r="J208" s="258">
        <v>4470.6463989999993</v>
      </c>
      <c r="K208" s="258">
        <v>4554.3186660000001</v>
      </c>
      <c r="L208" s="258">
        <v>4819.7776730000005</v>
      </c>
      <c r="M208" s="258">
        <v>4859.5307990000001</v>
      </c>
    </row>
    <row r="209" spans="1:13" x14ac:dyDescent="0.25">
      <c r="A209" s="126" t="s">
        <v>336</v>
      </c>
      <c r="B209" s="258">
        <v>365.46730500000001</v>
      </c>
      <c r="C209" s="258">
        <v>414.66546300000005</v>
      </c>
      <c r="D209" s="258">
        <v>434.74542600000001</v>
      </c>
      <c r="E209" s="258">
        <v>415.06606899999997</v>
      </c>
      <c r="F209" s="258">
        <v>433.44132400000001</v>
      </c>
      <c r="G209" s="258">
        <v>457.55796899999996</v>
      </c>
      <c r="H209" s="258">
        <v>498.32686200000001</v>
      </c>
      <c r="I209" s="258">
        <v>491.65849700000001</v>
      </c>
      <c r="J209" s="258">
        <v>502.218189</v>
      </c>
      <c r="K209" s="258">
        <v>520.38867000000005</v>
      </c>
      <c r="L209" s="258">
        <v>601.97043300000007</v>
      </c>
      <c r="M209" s="258">
        <v>651.34841500000005</v>
      </c>
    </row>
    <row r="210" spans="1:13" x14ac:dyDescent="0.25">
      <c r="A210" s="126" t="s">
        <v>299</v>
      </c>
      <c r="B210" s="258">
        <v>435.72744799999998</v>
      </c>
      <c r="C210" s="258">
        <v>466.096204</v>
      </c>
      <c r="D210" s="258">
        <v>479.971045</v>
      </c>
      <c r="E210" s="258">
        <v>470.96641199999999</v>
      </c>
      <c r="F210" s="258">
        <v>561.43802900000003</v>
      </c>
      <c r="G210" s="258">
        <v>663.62067400000001</v>
      </c>
      <c r="H210" s="258">
        <v>749.57161100000008</v>
      </c>
      <c r="I210" s="258">
        <v>800.81918900000005</v>
      </c>
      <c r="J210" s="258">
        <v>875.03738999999996</v>
      </c>
      <c r="K210" s="258">
        <v>958.81104400000004</v>
      </c>
      <c r="L210" s="258">
        <v>1131.730278</v>
      </c>
      <c r="M210" s="258">
        <v>1287.5511660000002</v>
      </c>
    </row>
    <row r="211" spans="1:13" x14ac:dyDescent="0.25">
      <c r="A211" s="126" t="s">
        <v>300</v>
      </c>
      <c r="B211" s="258">
        <v>236.70613600000001</v>
      </c>
      <c r="C211" s="258">
        <v>237.82156200000003</v>
      </c>
      <c r="D211" s="258">
        <v>239.50115199999999</v>
      </c>
      <c r="E211" s="258">
        <v>230.321303</v>
      </c>
      <c r="F211" s="258">
        <v>272.198443</v>
      </c>
      <c r="G211" s="258">
        <v>322.51561000000004</v>
      </c>
      <c r="H211" s="258">
        <v>404.67758100000003</v>
      </c>
      <c r="I211" s="258">
        <v>391.929014</v>
      </c>
      <c r="J211" s="258">
        <v>402.27025800000001</v>
      </c>
      <c r="K211" s="258">
        <v>441.96494999999999</v>
      </c>
      <c r="L211" s="258">
        <v>493.12842599999999</v>
      </c>
      <c r="M211" s="258">
        <v>514.26508000000001</v>
      </c>
    </row>
    <row r="212" spans="1:13" x14ac:dyDescent="0.25">
      <c r="A212" s="94" t="s">
        <v>301</v>
      </c>
      <c r="B212" s="269">
        <v>5665.8716180000001</v>
      </c>
      <c r="C212" s="269">
        <v>5476.77124</v>
      </c>
      <c r="D212" s="269">
        <v>5097.8290459999998</v>
      </c>
      <c r="E212" s="269">
        <v>4757.388293</v>
      </c>
      <c r="F212" s="269">
        <v>5097.800894</v>
      </c>
      <c r="G212" s="269">
        <v>5320.1762090000002</v>
      </c>
      <c r="H212" s="269">
        <v>5813.1914639999995</v>
      </c>
      <c r="I212" s="269">
        <v>5599.5485279999994</v>
      </c>
      <c r="J212" s="269">
        <v>5731.1689340000003</v>
      </c>
      <c r="K212" s="269">
        <v>6058.9134890000005</v>
      </c>
      <c r="L212" s="269">
        <v>6446.6117709999999</v>
      </c>
      <c r="M212" s="269">
        <v>6490.0906629999999</v>
      </c>
    </row>
    <row r="213" spans="1:13" x14ac:dyDescent="0.25">
      <c r="A213" s="126" t="s">
        <v>550</v>
      </c>
      <c r="B213" s="258">
        <v>410.89845500000001</v>
      </c>
      <c r="C213" s="258">
        <v>399.24265000000003</v>
      </c>
      <c r="D213" s="258">
        <v>409.656519</v>
      </c>
      <c r="E213" s="258">
        <v>347.53466300000002</v>
      </c>
      <c r="F213" s="258">
        <v>418.58763199999999</v>
      </c>
      <c r="G213" s="258">
        <v>434.20016299999997</v>
      </c>
      <c r="H213" s="258">
        <v>528.32291099999998</v>
      </c>
      <c r="I213" s="258">
        <v>551.12302699999998</v>
      </c>
      <c r="J213" s="258">
        <v>526.687363</v>
      </c>
      <c r="K213" s="258">
        <v>507.98812600000002</v>
      </c>
      <c r="L213" s="258">
        <v>413.00755900000001</v>
      </c>
      <c r="M213" s="258">
        <v>246.38455100000002</v>
      </c>
    </row>
    <row r="214" spans="1:13" x14ac:dyDescent="0.25">
      <c r="A214" s="126" t="s">
        <v>302</v>
      </c>
      <c r="B214" s="258">
        <v>121.415882</v>
      </c>
      <c r="C214" s="258">
        <v>138.33886000000001</v>
      </c>
      <c r="D214" s="258">
        <v>149.935565</v>
      </c>
      <c r="E214" s="258">
        <v>148.55522200000001</v>
      </c>
      <c r="F214" s="258">
        <v>176.77466699999999</v>
      </c>
      <c r="G214" s="258">
        <v>173.940226</v>
      </c>
      <c r="H214" s="258">
        <v>169.78996600000002</v>
      </c>
      <c r="I214" s="258">
        <v>129.239665</v>
      </c>
      <c r="J214" s="258">
        <v>148.834215</v>
      </c>
      <c r="K214" s="258">
        <v>167.892708</v>
      </c>
      <c r="L214" s="258">
        <v>220.532186</v>
      </c>
      <c r="M214" s="258">
        <v>211.099841</v>
      </c>
    </row>
    <row r="215" spans="1:13" x14ac:dyDescent="0.25">
      <c r="A215" s="126" t="s">
        <v>303</v>
      </c>
      <c r="B215" s="258">
        <v>1638.6360089999998</v>
      </c>
      <c r="C215" s="258">
        <v>1639.4431750000001</v>
      </c>
      <c r="D215" s="258">
        <v>1587.323459</v>
      </c>
      <c r="E215" s="258">
        <v>1637.829043</v>
      </c>
      <c r="F215" s="258">
        <v>1634.257357</v>
      </c>
      <c r="G215" s="258">
        <v>1526.9115939999999</v>
      </c>
      <c r="H215" s="258">
        <v>1390.808356</v>
      </c>
      <c r="I215" s="258">
        <v>1541.800209</v>
      </c>
      <c r="J215" s="258">
        <v>1625.2949639999999</v>
      </c>
      <c r="K215" s="258">
        <v>1688.1014660000001</v>
      </c>
      <c r="L215" s="258">
        <v>1900.8856490000001</v>
      </c>
      <c r="M215" s="258">
        <v>1996.3557800000001</v>
      </c>
    </row>
    <row r="216" spans="1:13" x14ac:dyDescent="0.25">
      <c r="A216" s="126" t="s">
        <v>304</v>
      </c>
      <c r="B216" s="258">
        <v>2326.4888369999999</v>
      </c>
      <c r="C216" s="258">
        <v>2112.740961</v>
      </c>
      <c r="D216" s="258">
        <v>2084.4672329999999</v>
      </c>
      <c r="E216" s="258">
        <v>2032.3031140000001</v>
      </c>
      <c r="F216" s="258">
        <v>2322.8439010000002</v>
      </c>
      <c r="G216" s="258">
        <v>2640.3990629999998</v>
      </c>
      <c r="H216" s="258">
        <v>3075.6606539999998</v>
      </c>
      <c r="I216" s="258">
        <v>2807.445823</v>
      </c>
      <c r="J216" s="258">
        <v>2867.6689059999999</v>
      </c>
      <c r="K216" s="258">
        <v>3011.6900110000001</v>
      </c>
      <c r="L216" s="258">
        <v>3341.4192830000002</v>
      </c>
      <c r="M216" s="258">
        <v>3634.7064689999997</v>
      </c>
    </row>
    <row r="217" spans="1:13" x14ac:dyDescent="0.25">
      <c r="A217" s="126" t="s">
        <v>350</v>
      </c>
      <c r="B217" s="258">
        <v>1168.4324300000001</v>
      </c>
      <c r="C217" s="258">
        <v>1187.0055889999999</v>
      </c>
      <c r="D217" s="258">
        <v>866.44626599999992</v>
      </c>
      <c r="E217" s="258">
        <v>591.166246</v>
      </c>
      <c r="F217" s="258">
        <v>545.33733499999994</v>
      </c>
      <c r="G217" s="258">
        <v>544.72515900000008</v>
      </c>
      <c r="H217" s="258">
        <v>648.60957199999996</v>
      </c>
      <c r="I217" s="258">
        <v>569.93979999999999</v>
      </c>
      <c r="J217" s="258">
        <v>562.68348100000003</v>
      </c>
      <c r="K217" s="258">
        <v>683.241174</v>
      </c>
      <c r="L217" s="258">
        <v>570.76709099999994</v>
      </c>
      <c r="M217" s="258">
        <v>401.54401799999999</v>
      </c>
    </row>
    <row r="218" spans="1:13" x14ac:dyDescent="0.25">
      <c r="A218" s="94" t="s">
        <v>308</v>
      </c>
      <c r="B218" s="269">
        <v>1723.6837110000001</v>
      </c>
      <c r="C218" s="269">
        <v>1768.752058</v>
      </c>
      <c r="D218" s="269">
        <v>1781.3488540000001</v>
      </c>
      <c r="E218" s="269">
        <v>1846.636634</v>
      </c>
      <c r="F218" s="269">
        <v>2167.9926770000002</v>
      </c>
      <c r="G218" s="269">
        <v>2289.5007880000003</v>
      </c>
      <c r="H218" s="269">
        <v>2355.1688760000002</v>
      </c>
      <c r="I218" s="269">
        <v>2618.5372500000003</v>
      </c>
      <c r="J218" s="269">
        <v>2500.9863770000002</v>
      </c>
      <c r="K218" s="269">
        <v>2567.298276</v>
      </c>
      <c r="L218" s="269">
        <v>2586.0392460000003</v>
      </c>
      <c r="M218" s="269">
        <v>2657.5055990000001</v>
      </c>
    </row>
    <row r="219" spans="1:13" x14ac:dyDescent="0.25">
      <c r="A219" s="126" t="s">
        <v>309</v>
      </c>
      <c r="B219" s="258">
        <v>1359.2374789999999</v>
      </c>
      <c r="C219" s="258">
        <v>1387.8855910000002</v>
      </c>
      <c r="D219" s="258">
        <v>1294.639467</v>
      </c>
      <c r="E219" s="258">
        <v>1381.970276</v>
      </c>
      <c r="F219" s="258">
        <v>1540.7907319999999</v>
      </c>
      <c r="G219" s="258">
        <v>1616.4277</v>
      </c>
      <c r="H219" s="258">
        <v>1691.4053490000001</v>
      </c>
      <c r="I219" s="258">
        <v>1838.408553</v>
      </c>
      <c r="J219" s="258">
        <v>1804.34293</v>
      </c>
      <c r="K219" s="258">
        <v>1814.5590360000001</v>
      </c>
      <c r="L219" s="258">
        <v>1792.146305</v>
      </c>
      <c r="M219" s="258">
        <v>1761.386577</v>
      </c>
    </row>
    <row r="220" spans="1:13" x14ac:dyDescent="0.25">
      <c r="A220" s="126" t="s">
        <v>337</v>
      </c>
      <c r="B220" s="258">
        <v>18.517289999999999</v>
      </c>
      <c r="C220" s="258">
        <v>18.218167999999999</v>
      </c>
      <c r="D220" s="258">
        <v>40.346824999999995</v>
      </c>
      <c r="E220" s="258">
        <v>23.812311999999999</v>
      </c>
      <c r="F220" s="258">
        <v>28.414602000000002</v>
      </c>
      <c r="G220" s="258">
        <v>42.000576000000002</v>
      </c>
      <c r="H220" s="258">
        <v>46.949874999999999</v>
      </c>
      <c r="I220" s="258">
        <v>49.870154999999997</v>
      </c>
      <c r="J220" s="258">
        <v>45.975313999999997</v>
      </c>
      <c r="K220" s="258">
        <v>53.333528000000001</v>
      </c>
      <c r="L220" s="258">
        <v>85.062696000000003</v>
      </c>
      <c r="M220" s="258">
        <v>109.96884599999998</v>
      </c>
    </row>
    <row r="221" spans="1:13" x14ac:dyDescent="0.25">
      <c r="A221" s="126" t="s">
        <v>310</v>
      </c>
      <c r="B221" s="258">
        <v>12.96763</v>
      </c>
      <c r="C221" s="258">
        <v>13.348227999999999</v>
      </c>
      <c r="D221" s="258">
        <v>23.412348000000001</v>
      </c>
      <c r="E221" s="258">
        <v>42.309404999999998</v>
      </c>
      <c r="F221" s="258">
        <v>85.481137999999987</v>
      </c>
      <c r="G221" s="258">
        <v>96.761075000000005</v>
      </c>
      <c r="H221" s="258">
        <v>43.321981999999998</v>
      </c>
      <c r="I221" s="258">
        <v>37.821602999999996</v>
      </c>
      <c r="J221" s="258">
        <v>49.347037999999998</v>
      </c>
      <c r="K221" s="258">
        <v>42.685684999999999</v>
      </c>
      <c r="L221" s="258">
        <v>55.545844000000002</v>
      </c>
      <c r="M221" s="258">
        <v>71.625776999999999</v>
      </c>
    </row>
    <row r="222" spans="1:13" x14ac:dyDescent="0.25">
      <c r="A222" s="126" t="s">
        <v>311</v>
      </c>
      <c r="B222" s="258">
        <v>40.018380000000001</v>
      </c>
      <c r="C222" s="258">
        <v>30.401517000000002</v>
      </c>
      <c r="D222" s="258">
        <v>36.814188000000001</v>
      </c>
      <c r="E222" s="258">
        <v>42.520757000000003</v>
      </c>
      <c r="F222" s="258">
        <v>43.808314000000003</v>
      </c>
      <c r="G222" s="258">
        <v>37.259714000000002</v>
      </c>
      <c r="H222" s="258">
        <v>38.514015000000001</v>
      </c>
      <c r="I222" s="258">
        <v>160.69574800000001</v>
      </c>
      <c r="J222" s="258">
        <v>71.001604999999998</v>
      </c>
      <c r="K222" s="258">
        <v>96.415857000000003</v>
      </c>
      <c r="L222" s="258">
        <v>76.037278000000001</v>
      </c>
      <c r="M222" s="258">
        <v>89.392030000000005</v>
      </c>
    </row>
    <row r="223" spans="1:13" x14ac:dyDescent="0.25">
      <c r="A223" s="126" t="s">
        <v>312</v>
      </c>
      <c r="B223" s="258">
        <v>292.94292799999999</v>
      </c>
      <c r="C223" s="258">
        <v>318.898549</v>
      </c>
      <c r="D223" s="258">
        <v>386.13602200000003</v>
      </c>
      <c r="E223" s="258">
        <v>356.02388000000002</v>
      </c>
      <c r="F223" s="258">
        <v>469.49788799999999</v>
      </c>
      <c r="G223" s="258">
        <v>497.05171899999999</v>
      </c>
      <c r="H223" s="258">
        <v>534.97765200000003</v>
      </c>
      <c r="I223" s="258">
        <v>531.74118799999997</v>
      </c>
      <c r="J223" s="258">
        <v>530.31948499999999</v>
      </c>
      <c r="K223" s="258">
        <v>560.30416600000001</v>
      </c>
      <c r="L223" s="258">
        <v>577.247118</v>
      </c>
      <c r="M223" s="258">
        <v>625.13236499999994</v>
      </c>
    </row>
    <row r="224" spans="1:13" x14ac:dyDescent="0.25">
      <c r="A224" s="279" t="s">
        <v>245</v>
      </c>
      <c r="B224" s="280">
        <v>0</v>
      </c>
      <c r="C224" s="280">
        <v>0</v>
      </c>
      <c r="D224" s="280">
        <v>0</v>
      </c>
      <c r="E224" s="280">
        <v>0</v>
      </c>
      <c r="F224" s="280">
        <v>0</v>
      </c>
      <c r="G224" s="280">
        <v>0</v>
      </c>
      <c r="H224" s="280">
        <v>0</v>
      </c>
      <c r="I224" s="280">
        <v>0</v>
      </c>
      <c r="J224" s="280">
        <v>31.016487999999999</v>
      </c>
      <c r="K224" s="280">
        <v>8.8492010000000008</v>
      </c>
      <c r="L224" s="280">
        <v>0</v>
      </c>
      <c r="M224" s="280">
        <v>0</v>
      </c>
    </row>
    <row r="225" spans="1:13" x14ac:dyDescent="0.25">
      <c r="A225" s="96" t="s">
        <v>250</v>
      </c>
      <c r="B225" s="285">
        <v>25098.663560000001</v>
      </c>
      <c r="C225" s="285">
        <v>26073.667442999998</v>
      </c>
      <c r="D225" s="285">
        <v>26918.518186000001</v>
      </c>
      <c r="E225" s="285">
        <v>27727.184409999998</v>
      </c>
      <c r="F225" s="285">
        <v>30925.787132000001</v>
      </c>
      <c r="G225" s="285">
        <v>32190.434582999998</v>
      </c>
      <c r="H225" s="285">
        <v>34447.834274000001</v>
      </c>
      <c r="I225" s="285">
        <v>34445.365652</v>
      </c>
      <c r="J225" s="285">
        <v>35533.893388999997</v>
      </c>
      <c r="K225" s="285">
        <v>37680.849232</v>
      </c>
      <c r="L225" s="285">
        <v>40569.490515999998</v>
      </c>
      <c r="M225" s="285">
        <v>43379.434717999997</v>
      </c>
    </row>
    <row r="226" spans="1:13" ht="15.75" thickBot="1" x14ac:dyDescent="0.3">
      <c r="A226" s="590" t="s">
        <v>251</v>
      </c>
      <c r="B226" s="290">
        <v>590.97624499999995</v>
      </c>
      <c r="C226" s="290">
        <v>642.20959800000003</v>
      </c>
      <c r="D226" s="290">
        <v>677.04773899999998</v>
      </c>
      <c r="E226" s="290">
        <v>795.09328200000004</v>
      </c>
      <c r="F226" s="290">
        <v>649.23206600000003</v>
      </c>
      <c r="G226" s="290">
        <v>591.62025400000005</v>
      </c>
      <c r="H226" s="290">
        <v>559.36882300000002</v>
      </c>
      <c r="I226" s="290">
        <v>530.65760299999999</v>
      </c>
      <c r="J226" s="290">
        <v>504.25430899999998</v>
      </c>
      <c r="K226" s="290">
        <v>504.74686200000002</v>
      </c>
      <c r="L226" s="290">
        <v>689.40717299999994</v>
      </c>
      <c r="M226" s="290">
        <v>767.58487200000002</v>
      </c>
    </row>
    <row r="227" spans="1:13" ht="15.75" thickBot="1" x14ac:dyDescent="0.3">
      <c r="A227" s="126"/>
      <c r="B227" s="591"/>
      <c r="C227" s="591"/>
      <c r="D227" s="591"/>
      <c r="E227" s="591"/>
      <c r="F227" s="591"/>
      <c r="G227" s="591"/>
      <c r="H227" s="591"/>
      <c r="I227" s="591"/>
      <c r="J227" s="591"/>
      <c r="K227" s="591"/>
      <c r="L227" s="591"/>
      <c r="M227" s="591"/>
    </row>
    <row r="228" spans="1:13" x14ac:dyDescent="0.25">
      <c r="A228" s="592" t="s">
        <v>555</v>
      </c>
      <c r="B228" s="258"/>
      <c r="C228" s="258"/>
      <c r="D228" s="258"/>
      <c r="E228" s="258"/>
      <c r="F228" s="258"/>
      <c r="G228" s="258"/>
      <c r="H228" s="258"/>
      <c r="I228" s="258"/>
      <c r="J228" s="258"/>
      <c r="K228" s="258"/>
      <c r="L228" s="258"/>
      <c r="M228" s="258"/>
    </row>
    <row r="229" spans="1:13" x14ac:dyDescent="0.25">
      <c r="A229" s="242" t="s">
        <v>567</v>
      </c>
      <c r="B229" s="625">
        <v>10.18529</v>
      </c>
      <c r="C229" s="625">
        <v>8.7816379999999992</v>
      </c>
      <c r="D229" s="625">
        <v>8.560079</v>
      </c>
      <c r="E229" s="625">
        <v>8.0953379999999999</v>
      </c>
      <c r="F229" s="625">
        <v>4.7584280000000003</v>
      </c>
      <c r="G229" s="625">
        <v>4.781981</v>
      </c>
      <c r="H229" s="625">
        <v>4.6224170000000004</v>
      </c>
      <c r="I229" s="625">
        <v>4.644577</v>
      </c>
      <c r="J229" s="625">
        <v>4.6283240000000001</v>
      </c>
      <c r="K229" s="625">
        <v>4.6564129999999997</v>
      </c>
      <c r="L229" s="625">
        <v>4.6816079999999998</v>
      </c>
      <c r="M229" s="625">
        <v>4.6554180000000001</v>
      </c>
    </row>
    <row r="230" spans="1:13" x14ac:dyDescent="0.25">
      <c r="A230" s="623" t="s">
        <v>579</v>
      </c>
      <c r="B230" s="624">
        <v>1379</v>
      </c>
      <c r="C230" s="624">
        <v>1101</v>
      </c>
      <c r="D230" s="624">
        <v>1077</v>
      </c>
      <c r="E230" s="624">
        <v>1039</v>
      </c>
      <c r="F230" s="624">
        <v>417</v>
      </c>
      <c r="G230" s="624">
        <v>394</v>
      </c>
      <c r="H230" s="624">
        <v>384</v>
      </c>
      <c r="I230" s="624">
        <v>384</v>
      </c>
      <c r="J230" s="624">
        <v>383</v>
      </c>
      <c r="K230" s="624">
        <v>384</v>
      </c>
      <c r="L230" s="624">
        <v>385</v>
      </c>
      <c r="M230" s="624">
        <v>385</v>
      </c>
    </row>
    <row r="231" spans="1:13" ht="26.25" thickBot="1" x14ac:dyDescent="0.3">
      <c r="A231" s="593" t="s">
        <v>549</v>
      </c>
      <c r="B231" s="594">
        <v>4103.5893099999994</v>
      </c>
      <c r="C231" s="594">
        <v>3328.7857590000003</v>
      </c>
      <c r="D231" s="594">
        <v>3216.5893500000002</v>
      </c>
      <c r="E231" s="594">
        <v>2988.0376200000001</v>
      </c>
      <c r="F231" s="594">
        <v>1800.568129</v>
      </c>
      <c r="G231" s="594">
        <v>1935.7401440000001</v>
      </c>
      <c r="H231" s="594">
        <v>2017.9961859999999</v>
      </c>
      <c r="I231" s="594">
        <v>1939.576826</v>
      </c>
      <c r="J231" s="594">
        <v>2079.910104</v>
      </c>
      <c r="K231" s="594">
        <v>2268.188611</v>
      </c>
      <c r="L231" s="594">
        <v>2394.6533870000003</v>
      </c>
      <c r="M231" s="594">
        <v>2540.1036750000003</v>
      </c>
    </row>
    <row r="232" spans="1:13" x14ac:dyDescent="0.25">
      <c r="A232" s="299" t="s">
        <v>248</v>
      </c>
      <c r="B232" s="243"/>
      <c r="C232" s="174"/>
      <c r="D232" s="174"/>
      <c r="E232" s="174"/>
      <c r="F232" s="174"/>
      <c r="G232" s="174"/>
      <c r="H232" s="174"/>
      <c r="I232" s="174"/>
      <c r="J232" s="174"/>
      <c r="K232" s="174"/>
      <c r="L232" s="174"/>
    </row>
    <row r="233" spans="1:13" x14ac:dyDescent="0.25">
      <c r="A233" s="606" t="s">
        <v>556</v>
      </c>
      <c r="B233" s="606"/>
      <c r="C233" s="174"/>
      <c r="D233" s="174"/>
      <c r="E233" s="174"/>
      <c r="F233" s="174"/>
      <c r="G233" s="174"/>
      <c r="H233" s="174"/>
      <c r="I233" s="174"/>
      <c r="J233" s="174"/>
      <c r="K233" s="174"/>
      <c r="L233" s="174"/>
    </row>
    <row r="234" spans="1:13" x14ac:dyDescent="0.25">
      <c r="A234" s="606" t="s">
        <v>557</v>
      </c>
      <c r="B234" s="606"/>
      <c r="C234" s="174"/>
      <c r="D234" s="174"/>
      <c r="E234" s="174"/>
      <c r="F234" s="174"/>
      <c r="G234" s="174"/>
      <c r="H234" s="174"/>
      <c r="I234" s="174"/>
      <c r="J234" s="174"/>
      <c r="K234" s="174"/>
      <c r="L234" s="174"/>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R121"/>
  <sheetViews>
    <sheetView workbookViewId="0">
      <pane xSplit="1" ySplit="4" topLeftCell="B5" activePane="bottomRight" state="frozen"/>
      <selection activeCell="A32" sqref="A32"/>
      <selection pane="topRight" activeCell="A32" sqref="A32"/>
      <selection pane="bottomLeft" activeCell="A32" sqref="A32"/>
      <selection pane="bottomRight" activeCell="K28" sqref="K28"/>
    </sheetView>
  </sheetViews>
  <sheetFormatPr baseColWidth="10" defaultColWidth="11.42578125" defaultRowHeight="15" x14ac:dyDescent="0.25"/>
  <cols>
    <col min="1" max="1" width="42.42578125" style="371" customWidth="1"/>
    <col min="2" max="2" width="15.5703125" style="231" customWidth="1"/>
    <col min="3" max="3" width="14.140625" style="231" customWidth="1"/>
    <col min="4" max="6" width="11.140625" style="231" customWidth="1"/>
    <col min="7" max="8" width="10.5703125" style="231" customWidth="1"/>
    <col min="9" max="10" width="15.28515625" style="231" customWidth="1"/>
    <col min="11" max="11" width="16" style="231" customWidth="1"/>
    <col min="12" max="12" width="16" style="370" customWidth="1"/>
    <col min="13" max="14" width="16" style="231" customWidth="1"/>
    <col min="16" max="16" width="17.7109375" style="369" customWidth="1"/>
    <col min="17" max="17" width="16.42578125" style="369" customWidth="1"/>
    <col min="18" max="16384" width="11.42578125" style="231"/>
  </cols>
  <sheetData>
    <row r="1" spans="1:18" ht="17.45" customHeight="1" x14ac:dyDescent="0.25">
      <c r="A1" s="228" t="s">
        <v>255</v>
      </c>
      <c r="B1" s="301"/>
      <c r="C1" s="302"/>
      <c r="D1" s="302"/>
      <c r="E1" s="302"/>
      <c r="F1" s="302"/>
      <c r="G1" s="302"/>
      <c r="H1" s="229"/>
      <c r="I1" s="229"/>
      <c r="J1" s="229"/>
      <c r="K1" s="229"/>
      <c r="L1" s="229"/>
      <c r="M1" s="230"/>
      <c r="N1" s="230"/>
      <c r="O1" s="231"/>
      <c r="P1" s="1743" t="s">
        <v>235</v>
      </c>
      <c r="Q1" s="1743"/>
      <c r="R1" s="1743"/>
    </row>
    <row r="2" spans="1:18" ht="14.1" customHeight="1" x14ac:dyDescent="0.25">
      <c r="A2" s="238"/>
      <c r="B2" s="234"/>
      <c r="C2" s="234"/>
      <c r="D2" s="234"/>
      <c r="E2" s="234"/>
      <c r="F2" s="234"/>
      <c r="G2" s="234"/>
      <c r="H2" s="234"/>
      <c r="I2" s="234"/>
      <c r="J2" s="234"/>
      <c r="K2" s="235" t="s">
        <v>236</v>
      </c>
      <c r="L2" s="236"/>
      <c r="M2" s="237"/>
      <c r="N2" s="230"/>
      <c r="O2" s="231"/>
      <c r="P2" s="238"/>
      <c r="Q2" s="238"/>
    </row>
    <row r="3" spans="1:18" ht="14.1" customHeight="1" x14ac:dyDescent="0.25">
      <c r="A3" s="303"/>
      <c r="B3" s="304"/>
      <c r="D3" s="305" t="s">
        <v>238</v>
      </c>
      <c r="E3" s="306"/>
      <c r="F3" s="307"/>
      <c r="G3" s="308"/>
      <c r="H3" s="308"/>
      <c r="I3" s="1744" t="s">
        <v>239</v>
      </c>
      <c r="J3" s="1744"/>
      <c r="K3" s="1744" t="s">
        <v>240</v>
      </c>
      <c r="L3" s="1744"/>
      <c r="M3" s="1744" t="s">
        <v>241</v>
      </c>
      <c r="N3" s="1744"/>
      <c r="O3" s="231"/>
      <c r="P3" s="244" t="s">
        <v>235</v>
      </c>
      <c r="Q3" s="244" t="s">
        <v>235</v>
      </c>
      <c r="R3" s="244" t="s">
        <v>235</v>
      </c>
    </row>
    <row r="4" spans="1:18" ht="28.5" customHeight="1" x14ac:dyDescent="0.25">
      <c r="A4" s="309">
        <v>2024</v>
      </c>
      <c r="B4" s="250" t="s">
        <v>244</v>
      </c>
      <c r="C4" s="250" t="s">
        <v>242</v>
      </c>
      <c r="D4" s="251" t="s">
        <v>243</v>
      </c>
      <c r="E4" s="251" t="s">
        <v>2015</v>
      </c>
      <c r="F4" s="250" t="s">
        <v>240</v>
      </c>
      <c r="G4" s="250" t="s">
        <v>241</v>
      </c>
      <c r="H4" s="310"/>
      <c r="I4" s="249" t="s">
        <v>244</v>
      </c>
      <c r="J4" s="249" t="s">
        <v>242</v>
      </c>
      <c r="K4" s="249" t="s">
        <v>244</v>
      </c>
      <c r="L4" s="249" t="s">
        <v>242</v>
      </c>
      <c r="M4" s="250" t="s">
        <v>29</v>
      </c>
      <c r="N4" s="250" t="s">
        <v>104</v>
      </c>
      <c r="O4" s="231"/>
      <c r="P4" s="250" t="s">
        <v>244</v>
      </c>
      <c r="Q4" s="250" t="s">
        <v>242</v>
      </c>
      <c r="R4" s="251" t="s">
        <v>243</v>
      </c>
    </row>
    <row r="5" spans="1:18" s="319" customFormat="1" ht="12.75" x14ac:dyDescent="0.25">
      <c r="A5" s="311" t="s">
        <v>256</v>
      </c>
      <c r="B5" s="312">
        <v>5970.9560270000002</v>
      </c>
      <c r="C5" s="312">
        <v>1248.9926479999999</v>
      </c>
      <c r="D5" s="313">
        <v>7219.9486749999996</v>
      </c>
      <c r="E5" s="314">
        <v>112.69790837751007</v>
      </c>
      <c r="F5" s="315">
        <v>9.3609523574878215E-2</v>
      </c>
      <c r="G5" s="316">
        <v>-2.4454892458849464E-3</v>
      </c>
      <c r="H5" s="317"/>
      <c r="I5" s="312">
        <v>93.202082943752728</v>
      </c>
      <c r="J5" s="312">
        <v>19.49582543375735</v>
      </c>
      <c r="K5" s="318">
        <v>9.1931695231676144E-2</v>
      </c>
      <c r="L5" s="318">
        <v>0.10255769962127037</v>
      </c>
      <c r="M5" s="317">
        <v>2.186720220729188E-2</v>
      </c>
      <c r="N5" s="317">
        <v>-0.10432208722585823</v>
      </c>
      <c r="P5" s="312">
        <v>5843.1819850000002</v>
      </c>
      <c r="Q5" s="312">
        <v>1394.466281</v>
      </c>
      <c r="R5" s="313">
        <v>7237.6482660000001</v>
      </c>
    </row>
    <row r="6" spans="1:18" s="319" customFormat="1" ht="12.75" x14ac:dyDescent="0.25">
      <c r="A6" s="320" t="s">
        <v>257</v>
      </c>
      <c r="B6" s="321">
        <v>228.31485699999999</v>
      </c>
      <c r="C6" s="321">
        <v>187.39631199999999</v>
      </c>
      <c r="D6" s="322">
        <v>415.71116899999998</v>
      </c>
      <c r="E6" s="323">
        <v>6.4889352188462208</v>
      </c>
      <c r="F6" s="324">
        <v>5.3898616495145213E-3</v>
      </c>
      <c r="G6" s="325">
        <v>-0.16998444043163241</v>
      </c>
      <c r="H6" s="326"/>
      <c r="I6" s="321">
        <v>3.5638212948113948</v>
      </c>
      <c r="J6" s="321">
        <v>2.9251139240348261</v>
      </c>
      <c r="K6" s="327">
        <v>3.5152447540521335E-3</v>
      </c>
      <c r="L6" s="327">
        <v>1.5387548283014285E-2</v>
      </c>
      <c r="M6" s="326">
        <v>-9.4436503376058689E-2</v>
      </c>
      <c r="N6" s="326">
        <v>-0.24656565483723059</v>
      </c>
      <c r="P6" s="321">
        <v>252.12462500000001</v>
      </c>
      <c r="Q6" s="321">
        <v>248.72281599999999</v>
      </c>
      <c r="R6" s="322">
        <v>500.847441</v>
      </c>
    </row>
    <row r="7" spans="1:18" s="319" customFormat="1" ht="12.75" x14ac:dyDescent="0.25">
      <c r="A7" s="320" t="s">
        <v>258</v>
      </c>
      <c r="B7" s="321">
        <v>5428.7029309999998</v>
      </c>
      <c r="C7" s="321">
        <v>1059.65957</v>
      </c>
      <c r="D7" s="322">
        <v>6488.3625009999996</v>
      </c>
      <c r="E7" s="323">
        <v>101.27840453904199</v>
      </c>
      <c r="F7" s="324">
        <v>8.4124216090734921E-2</v>
      </c>
      <c r="G7" s="325">
        <v>1.2615604680342729E-2</v>
      </c>
      <c r="H7" s="326"/>
      <c r="I7" s="321">
        <v>84.7379244737579</v>
      </c>
      <c r="J7" s="321">
        <v>16.540480065284083</v>
      </c>
      <c r="K7" s="327">
        <v>8.3582907175879448E-2</v>
      </c>
      <c r="L7" s="327">
        <v>8.7011118964460496E-2</v>
      </c>
      <c r="M7" s="326">
        <v>3.1078998018441606E-2</v>
      </c>
      <c r="N7" s="326">
        <v>-7.2473798943172962E-2</v>
      </c>
      <c r="P7" s="321">
        <v>5265.0698359999997</v>
      </c>
      <c r="Q7" s="321">
        <v>1142.4578289999999</v>
      </c>
      <c r="R7" s="322">
        <v>6407.5276649999996</v>
      </c>
    </row>
    <row r="8" spans="1:18" s="319" customFormat="1" ht="12.75" x14ac:dyDescent="0.25">
      <c r="A8" s="320" t="s">
        <v>321</v>
      </c>
      <c r="B8" s="321">
        <v>212.61097100000001</v>
      </c>
      <c r="C8" s="321">
        <v>0.39555299999999999</v>
      </c>
      <c r="D8" s="322">
        <v>213.00652400000001</v>
      </c>
      <c r="E8" s="323">
        <v>3.324869857965286</v>
      </c>
      <c r="F8" s="324">
        <v>2.7617148164811385E-3</v>
      </c>
      <c r="G8" s="325">
        <v>-7.5234361852200005E-3</v>
      </c>
      <c r="H8" s="326"/>
      <c r="I8" s="321">
        <v>3.3186955764351684</v>
      </c>
      <c r="J8" s="321">
        <v>6.1742815301175594E-3</v>
      </c>
      <c r="K8" s="327">
        <v>3.2734602131550307E-3</v>
      </c>
      <c r="L8" s="327">
        <v>3.2479779463275403E-5</v>
      </c>
      <c r="M8" s="326">
        <v>-7.7088178719389999E-3</v>
      </c>
      <c r="N8" s="326">
        <v>0.10326332524474924</v>
      </c>
      <c r="P8" s="321">
        <v>214.26268300000001</v>
      </c>
      <c r="Q8" s="321">
        <v>0.35853000000000002</v>
      </c>
      <c r="R8" s="322">
        <v>214.62121300000001</v>
      </c>
    </row>
    <row r="9" spans="1:18" s="319" customFormat="1" ht="15" customHeight="1" x14ac:dyDescent="0.25">
      <c r="A9" s="328" t="s">
        <v>259</v>
      </c>
      <c r="B9" s="329">
        <v>101.32726700000001</v>
      </c>
      <c r="C9" s="329">
        <v>1.541212</v>
      </c>
      <c r="D9" s="330">
        <v>102.86847900000001</v>
      </c>
      <c r="E9" s="331">
        <v>1.6056987304381107</v>
      </c>
      <c r="F9" s="332">
        <v>1.3337309922168341E-3</v>
      </c>
      <c r="G9" s="333">
        <v>-0.10277597994521581</v>
      </c>
      <c r="H9" s="326"/>
      <c r="I9" s="329">
        <v>1.5816415831390243</v>
      </c>
      <c r="J9" s="329">
        <v>2.4057147299086454E-2</v>
      </c>
      <c r="K9" s="334">
        <v>1.5600830731930418E-3</v>
      </c>
      <c r="L9" s="334">
        <v>1.2655251221998975E-4</v>
      </c>
      <c r="M9" s="335">
        <v>-9.3064111794655457E-2</v>
      </c>
      <c r="N9" s="335">
        <v>-0.47346883695665176</v>
      </c>
      <c r="P9" s="329">
        <v>111.72484</v>
      </c>
      <c r="Q9" s="329">
        <v>2.9271050000000001</v>
      </c>
      <c r="R9" s="330">
        <v>114.651945</v>
      </c>
    </row>
    <row r="10" spans="1:18" s="319" customFormat="1" ht="12.75" x14ac:dyDescent="0.25">
      <c r="A10" s="336" t="s">
        <v>260</v>
      </c>
      <c r="B10" s="312">
        <v>3095.4477240000001</v>
      </c>
      <c r="C10" s="312">
        <v>265.45877000000002</v>
      </c>
      <c r="D10" s="313">
        <v>3360.9064940000003</v>
      </c>
      <c r="E10" s="314">
        <v>52.461194556371368</v>
      </c>
      <c r="F10" s="315">
        <v>4.3575497533997962E-2</v>
      </c>
      <c r="G10" s="316">
        <v>4.1090051448991805E-2</v>
      </c>
      <c r="H10" s="317"/>
      <c r="I10" s="312">
        <v>48.317585025869192</v>
      </c>
      <c r="J10" s="312">
        <v>4.1436095305021716</v>
      </c>
      <c r="K10" s="318">
        <v>4.7658993883317971E-2</v>
      </c>
      <c r="L10" s="318">
        <v>2.1797438791242511E-2</v>
      </c>
      <c r="M10" s="317">
        <v>4.4821165873499158E-2</v>
      </c>
      <c r="N10" s="317">
        <v>-5.290940209076167E-4</v>
      </c>
      <c r="P10" s="312">
        <v>2962.6579409999999</v>
      </c>
      <c r="Q10" s="312">
        <v>265.59929699999998</v>
      </c>
      <c r="R10" s="313">
        <v>3228.2572380000001</v>
      </c>
    </row>
    <row r="11" spans="1:18" s="319" customFormat="1" ht="12.75" x14ac:dyDescent="0.25">
      <c r="A11" s="320" t="s">
        <v>261</v>
      </c>
      <c r="B11" s="321">
        <v>3011.5225139999998</v>
      </c>
      <c r="C11" s="321">
        <v>241.631744</v>
      </c>
      <c r="D11" s="322">
        <v>3253.1542579999996</v>
      </c>
      <c r="E11" s="323">
        <v>50.779264093036055</v>
      </c>
      <c r="F11" s="324">
        <v>4.2178446678080635E-2</v>
      </c>
      <c r="G11" s="325">
        <v>4.3699908036335611E-2</v>
      </c>
      <c r="H11" s="326"/>
      <c r="I11" s="321">
        <v>47.007576319035365</v>
      </c>
      <c r="J11" s="321">
        <v>3.7716877740006889</v>
      </c>
      <c r="K11" s="327">
        <v>4.6366841204067553E-2</v>
      </c>
      <c r="L11" s="327">
        <v>1.9840946109488791E-2</v>
      </c>
      <c r="M11" s="326">
        <v>4.5907772977588746E-2</v>
      </c>
      <c r="N11" s="326">
        <v>1.6944685375923196E-2</v>
      </c>
      <c r="P11" s="321">
        <v>2879.3384959999999</v>
      </c>
      <c r="Q11" s="321">
        <v>237.605592</v>
      </c>
      <c r="R11" s="322">
        <v>3116.9440879999997</v>
      </c>
    </row>
    <row r="12" spans="1:18" s="319" customFormat="1" ht="12.75" x14ac:dyDescent="0.25">
      <c r="A12" s="328" t="s">
        <v>262</v>
      </c>
      <c r="B12" s="329">
        <v>83.925208999999995</v>
      </c>
      <c r="C12" s="329">
        <v>23.827024999999999</v>
      </c>
      <c r="D12" s="330">
        <v>107.75223399999999</v>
      </c>
      <c r="E12" s="331">
        <v>1.681930432116822</v>
      </c>
      <c r="F12" s="332">
        <v>1.3970508299865157E-3</v>
      </c>
      <c r="G12" s="333">
        <v>-3.1990066151124874E-2</v>
      </c>
      <c r="H12" s="326"/>
      <c r="I12" s="329">
        <v>1.3100086912245792</v>
      </c>
      <c r="J12" s="329">
        <v>0.37192174089224284</v>
      </c>
      <c r="K12" s="334">
        <v>1.292152663853929E-3</v>
      </c>
      <c r="L12" s="334">
        <v>1.9564925996413871E-3</v>
      </c>
      <c r="M12" s="335">
        <v>7.2703917707370724E-3</v>
      </c>
      <c r="N12" s="335">
        <v>-0.14884346320003017</v>
      </c>
      <c r="P12" s="329">
        <v>83.319444000000004</v>
      </c>
      <c r="Q12" s="329">
        <v>27.993704999999999</v>
      </c>
      <c r="R12" s="330">
        <v>111.31314900000001</v>
      </c>
    </row>
    <row r="13" spans="1:18" s="319" customFormat="1" ht="12.75" x14ac:dyDescent="0.25">
      <c r="A13" s="336" t="s">
        <v>263</v>
      </c>
      <c r="B13" s="312">
        <v>3957.1943510000001</v>
      </c>
      <c r="C13" s="312">
        <v>2705.3090769999999</v>
      </c>
      <c r="D13" s="313">
        <v>6662.503428</v>
      </c>
      <c r="E13" s="314">
        <v>103.99661198333807</v>
      </c>
      <c r="F13" s="315">
        <v>8.6382022890359803E-2</v>
      </c>
      <c r="G13" s="316">
        <v>4.1629346967260172E-3</v>
      </c>
      <c r="H13" s="317"/>
      <c r="I13" s="312">
        <v>61.768794554623128</v>
      </c>
      <c r="J13" s="312">
        <v>42.227817428714943</v>
      </c>
      <c r="K13" s="318">
        <v>6.0926857173895989E-2</v>
      </c>
      <c r="L13" s="318">
        <v>0.22213923848626385</v>
      </c>
      <c r="M13" s="317">
        <v>3.5476479472233979E-3</v>
      </c>
      <c r="N13" s="317">
        <v>5.0643063698241342E-3</v>
      </c>
      <c r="P13" s="312">
        <v>3943.2052469999999</v>
      </c>
      <c r="Q13" s="312">
        <v>2691.6775969999999</v>
      </c>
      <c r="R13" s="313">
        <v>6634.8828439999997</v>
      </c>
    </row>
    <row r="14" spans="1:18" s="319" customFormat="1" ht="12.75" x14ac:dyDescent="0.25">
      <c r="A14" s="320" t="s">
        <v>264</v>
      </c>
      <c r="B14" s="321">
        <v>628.20837700000004</v>
      </c>
      <c r="C14" s="321">
        <v>7.7343029999999997</v>
      </c>
      <c r="D14" s="322">
        <v>635.94268</v>
      </c>
      <c r="E14" s="323">
        <v>9.9265816296108529</v>
      </c>
      <c r="F14" s="324">
        <v>8.2452513134702084E-3</v>
      </c>
      <c r="G14" s="325">
        <v>4.4500564035975687E-2</v>
      </c>
      <c r="H14" s="326"/>
      <c r="I14" s="321">
        <v>9.8058550413629249</v>
      </c>
      <c r="J14" s="321">
        <v>0.12072658824792841</v>
      </c>
      <c r="K14" s="327">
        <v>9.6721966792588324E-3</v>
      </c>
      <c r="L14" s="327">
        <v>6.3508165970716771E-4</v>
      </c>
      <c r="M14" s="326">
        <v>4.0477997963380252E-2</v>
      </c>
      <c r="N14" s="326">
        <v>0.52263277186070689</v>
      </c>
      <c r="P14" s="321">
        <v>603.76901599999997</v>
      </c>
      <c r="Q14" s="321">
        <v>5.0795589999999997</v>
      </c>
      <c r="R14" s="322">
        <v>608.84857499999998</v>
      </c>
    </row>
    <row r="15" spans="1:18" s="319" customFormat="1" ht="12.75" x14ac:dyDescent="0.25">
      <c r="A15" s="320" t="s">
        <v>265</v>
      </c>
      <c r="B15" s="321">
        <v>2.7589459999999999</v>
      </c>
      <c r="C15" s="321">
        <v>80.616366999999997</v>
      </c>
      <c r="D15" s="322">
        <v>83.375312999999991</v>
      </c>
      <c r="E15" s="323">
        <v>1.3014252328352214</v>
      </c>
      <c r="F15" s="324">
        <v>1.0809942949956428E-3</v>
      </c>
      <c r="G15" s="325">
        <v>3.6097771820922997E-2</v>
      </c>
      <c r="H15" s="326"/>
      <c r="I15" s="321">
        <v>4.3065049008329401E-2</v>
      </c>
      <c r="J15" s="321">
        <v>1.2583601838268921</v>
      </c>
      <c r="K15" s="327">
        <v>4.2478052373145028E-5</v>
      </c>
      <c r="L15" s="327">
        <v>6.6195979332490783E-3</v>
      </c>
      <c r="M15" s="326">
        <v>-0.20393877681745876</v>
      </c>
      <c r="N15" s="326">
        <v>4.6901074077744243E-2</v>
      </c>
      <c r="P15" s="321">
        <v>3.4657460000000002</v>
      </c>
      <c r="Q15" s="321">
        <v>77.004761000000002</v>
      </c>
      <c r="R15" s="322">
        <v>80.470506999999998</v>
      </c>
    </row>
    <row r="16" spans="1:18" s="319" customFormat="1" ht="12.75" x14ac:dyDescent="0.25">
      <c r="A16" s="320" t="s">
        <v>266</v>
      </c>
      <c r="B16" s="321">
        <v>3109.1229159999998</v>
      </c>
      <c r="C16" s="321">
        <v>2490.8823000000002</v>
      </c>
      <c r="D16" s="322">
        <v>5600.0052159999996</v>
      </c>
      <c r="E16" s="323">
        <v>87.411822875090806</v>
      </c>
      <c r="F16" s="324">
        <v>7.2606308421796772E-2</v>
      </c>
      <c r="G16" s="325">
        <v>-9.0631493641288863E-3</v>
      </c>
      <c r="H16" s="326"/>
      <c r="I16" s="321">
        <v>48.531044373633989</v>
      </c>
      <c r="J16" s="321">
        <v>38.880778501456817</v>
      </c>
      <c r="K16" s="327">
        <v>4.7869543680954023E-2</v>
      </c>
      <c r="L16" s="327">
        <v>0.20453215567313662</v>
      </c>
      <c r="M16" s="326">
        <v>-8.2264905710875968E-3</v>
      </c>
      <c r="N16" s="326">
        <v>-1.0105489538259294E-2</v>
      </c>
      <c r="P16" s="321">
        <v>3134.9122419999999</v>
      </c>
      <c r="Q16" s="321">
        <v>2516.310853</v>
      </c>
      <c r="R16" s="322">
        <v>5651.2230949999994</v>
      </c>
    </row>
    <row r="17" spans="1:18" s="319" customFormat="1" ht="25.5" x14ac:dyDescent="0.25">
      <c r="A17" s="320" t="s">
        <v>267</v>
      </c>
      <c r="B17" s="321">
        <v>100.051644</v>
      </c>
      <c r="C17" s="321">
        <v>95.494253</v>
      </c>
      <c r="D17" s="322">
        <v>195.545897</v>
      </c>
      <c r="E17" s="323">
        <v>3.0523227484998738</v>
      </c>
      <c r="F17" s="324">
        <v>2.5353308006988303E-3</v>
      </c>
      <c r="G17" s="325">
        <v>0.20089185486161742</v>
      </c>
      <c r="H17" s="326"/>
      <c r="I17" s="321">
        <v>1.5617300781617061</v>
      </c>
      <c r="J17" s="321">
        <v>1.490592670338168</v>
      </c>
      <c r="K17" s="327">
        <v>1.5404429712836936E-3</v>
      </c>
      <c r="L17" s="327">
        <v>7.8412558556001984E-3</v>
      </c>
      <c r="M17" s="326">
        <v>8.1627970264573468E-2</v>
      </c>
      <c r="N17" s="326">
        <v>0.35774623139830819</v>
      </c>
      <c r="P17" s="321">
        <v>92.500977000000006</v>
      </c>
      <c r="Q17" s="321">
        <v>70.332916999999995</v>
      </c>
      <c r="R17" s="322">
        <v>162.83389399999999</v>
      </c>
    </row>
    <row r="18" spans="1:18" s="319" customFormat="1" ht="12.75" x14ac:dyDescent="0.25">
      <c r="A18" s="328" t="s">
        <v>268</v>
      </c>
      <c r="B18" s="329">
        <v>117.052466</v>
      </c>
      <c r="C18" s="329">
        <v>30.581851</v>
      </c>
      <c r="D18" s="330">
        <v>147.63431700000001</v>
      </c>
      <c r="E18" s="331">
        <v>2.3044594192551209</v>
      </c>
      <c r="F18" s="332">
        <v>1.9141379945713459E-3</v>
      </c>
      <c r="G18" s="333">
        <v>0.12263662927771701</v>
      </c>
      <c r="H18" s="326"/>
      <c r="I18" s="329">
        <v>1.827099981237694</v>
      </c>
      <c r="J18" s="329">
        <v>0.47735943801742675</v>
      </c>
      <c r="K18" s="334">
        <v>1.8021957592333367E-3</v>
      </c>
      <c r="L18" s="334">
        <v>2.5111471182338355E-3</v>
      </c>
      <c r="M18" s="335">
        <v>7.825549103743068E-2</v>
      </c>
      <c r="N18" s="335">
        <v>0.33257121090101038</v>
      </c>
      <c r="P18" s="329">
        <v>108.557264</v>
      </c>
      <c r="Q18" s="329">
        <v>22.949506</v>
      </c>
      <c r="R18" s="330">
        <v>131.50677000000002</v>
      </c>
    </row>
    <row r="19" spans="1:18" s="319" customFormat="1" ht="12.75" x14ac:dyDescent="0.25">
      <c r="A19" s="336" t="s">
        <v>269</v>
      </c>
      <c r="B19" s="312">
        <v>1555.8921720000001</v>
      </c>
      <c r="C19" s="312">
        <v>736.73393999999996</v>
      </c>
      <c r="D19" s="313">
        <v>2292.6261119999999</v>
      </c>
      <c r="E19" s="314">
        <v>35.786150171498718</v>
      </c>
      <c r="F19" s="315">
        <v>2.972481491769682E-2</v>
      </c>
      <c r="G19" s="316">
        <v>1.7101708075405009E-2</v>
      </c>
      <c r="H19" s="317"/>
      <c r="I19" s="312">
        <v>24.286293620410142</v>
      </c>
      <c r="J19" s="312">
        <v>11.499856551088573</v>
      </c>
      <c r="K19" s="318">
        <v>2.3955260149775448E-2</v>
      </c>
      <c r="L19" s="318">
        <v>6.0494942256309449E-2</v>
      </c>
      <c r="M19" s="317">
        <v>4.8473052741709433E-2</v>
      </c>
      <c r="N19" s="317">
        <v>-4.3348583301788368E-2</v>
      </c>
      <c r="P19" s="312">
        <v>1483.960096</v>
      </c>
      <c r="Q19" s="312">
        <v>770.11743999999999</v>
      </c>
      <c r="R19" s="313">
        <v>2254.0775359999998</v>
      </c>
    </row>
    <row r="20" spans="1:18" s="319" customFormat="1" ht="12.75" x14ac:dyDescent="0.25">
      <c r="A20" s="320" t="s">
        <v>270</v>
      </c>
      <c r="B20" s="321">
        <v>427.05988000000002</v>
      </c>
      <c r="C20" s="321">
        <v>30.912929999999999</v>
      </c>
      <c r="D20" s="322">
        <v>457.97281000000004</v>
      </c>
      <c r="E20" s="323">
        <v>7.1486072968199927</v>
      </c>
      <c r="F20" s="324">
        <v>5.9378007357300542E-3</v>
      </c>
      <c r="G20" s="325">
        <v>0.24815910811218767</v>
      </c>
      <c r="H20" s="326"/>
      <c r="I20" s="321">
        <v>6.6660799673829336</v>
      </c>
      <c r="J20" s="321">
        <v>0.482527329437059</v>
      </c>
      <c r="K20" s="327">
        <v>6.5752181989459134E-3</v>
      </c>
      <c r="L20" s="327">
        <v>2.5383327871705435E-3</v>
      </c>
      <c r="M20" s="326">
        <v>0.23396581876736677</v>
      </c>
      <c r="N20" s="326">
        <v>0.48396340915166758</v>
      </c>
      <c r="P20" s="321">
        <v>346.08728500000001</v>
      </c>
      <c r="Q20" s="321">
        <v>20.831329</v>
      </c>
      <c r="R20" s="322">
        <v>366.91861399999999</v>
      </c>
    </row>
    <row r="21" spans="1:18" s="319" customFormat="1" ht="12.75" x14ac:dyDescent="0.25">
      <c r="A21" s="320" t="s">
        <v>271</v>
      </c>
      <c r="B21" s="321">
        <v>738.80424900000003</v>
      </c>
      <c r="C21" s="321">
        <v>388.98068799999999</v>
      </c>
      <c r="D21" s="322">
        <v>1127.7849369999999</v>
      </c>
      <c r="E21" s="323">
        <v>17.603865237942564</v>
      </c>
      <c r="F21" s="324">
        <v>1.4622182982137895E-2</v>
      </c>
      <c r="G21" s="325">
        <v>1.0701212206039257E-2</v>
      </c>
      <c r="H21" s="326"/>
      <c r="I21" s="321">
        <v>11.5321725002037</v>
      </c>
      <c r="J21" s="321">
        <v>6.0716927377388643</v>
      </c>
      <c r="K21" s="327">
        <v>1.1374983628720562E-2</v>
      </c>
      <c r="L21" s="327">
        <v>3.1940111594939584E-2</v>
      </c>
      <c r="M21" s="326">
        <v>4.5505552109335046E-3</v>
      </c>
      <c r="N21" s="326">
        <v>2.259318615644812E-2</v>
      </c>
      <c r="P21" s="321">
        <v>735.45750899999996</v>
      </c>
      <c r="Q21" s="321">
        <v>380.38654400000001</v>
      </c>
      <c r="R21" s="322">
        <v>1115.844053</v>
      </c>
    </row>
    <row r="22" spans="1:18" s="319" customFormat="1" ht="12.75" x14ac:dyDescent="0.25">
      <c r="A22" s="320" t="s">
        <v>272</v>
      </c>
      <c r="B22" s="321">
        <v>309.74094400000001</v>
      </c>
      <c r="C22" s="321">
        <v>293.63967200000002</v>
      </c>
      <c r="D22" s="322">
        <v>603.38061600000003</v>
      </c>
      <c r="E22" s="323">
        <v>9.4183125725244299</v>
      </c>
      <c r="F22" s="324">
        <v>7.8230711242662041E-3</v>
      </c>
      <c r="G22" s="325">
        <v>-8.5951791279145096E-2</v>
      </c>
      <c r="H22" s="326"/>
      <c r="I22" s="321">
        <v>4.8348205920834308</v>
      </c>
      <c r="J22" s="321">
        <v>4.583491980440999</v>
      </c>
      <c r="K22" s="327">
        <v>4.7689197401251712E-3</v>
      </c>
      <c r="L22" s="327">
        <v>2.4111438386836975E-2</v>
      </c>
      <c r="M22" s="326">
        <v>-1.7502585843855889E-2</v>
      </c>
      <c r="N22" s="326">
        <v>-0.14852558489048895</v>
      </c>
      <c r="P22" s="321">
        <v>315.25878799999998</v>
      </c>
      <c r="Q22" s="321">
        <v>344.86024099999997</v>
      </c>
      <c r="R22" s="322">
        <v>660.11902899999995</v>
      </c>
    </row>
    <row r="23" spans="1:18" s="319" customFormat="1" ht="12.75" x14ac:dyDescent="0.25">
      <c r="A23" s="337" t="s">
        <v>273</v>
      </c>
      <c r="B23" s="329">
        <v>80.287098</v>
      </c>
      <c r="C23" s="329">
        <v>23.200648999999999</v>
      </c>
      <c r="D23" s="330">
        <v>103.487747</v>
      </c>
      <c r="E23" s="331">
        <v>1.6153650329932496</v>
      </c>
      <c r="F23" s="332">
        <v>1.341760049631867E-3</v>
      </c>
      <c r="G23" s="333">
        <v>-6.931994287987564E-2</v>
      </c>
      <c r="H23" s="326"/>
      <c r="I23" s="329">
        <v>1.2532205451308382</v>
      </c>
      <c r="J23" s="329">
        <v>0.36214448786241143</v>
      </c>
      <c r="K23" s="334">
        <v>1.2361385665873225E-3</v>
      </c>
      <c r="L23" s="334">
        <v>1.9050594052500195E-3</v>
      </c>
      <c r="M23" s="335">
        <v>-7.8816990748780791E-2</v>
      </c>
      <c r="N23" s="335">
        <v>-3.4887628287717298E-2</v>
      </c>
      <c r="P23" s="329">
        <v>87.156512000000006</v>
      </c>
      <c r="Q23" s="329">
        <v>24.039324000000001</v>
      </c>
      <c r="R23" s="330">
        <v>111.19583600000001</v>
      </c>
    </row>
    <row r="24" spans="1:18" s="319" customFormat="1" ht="12.75" x14ac:dyDescent="0.25">
      <c r="A24" s="403" t="s">
        <v>274</v>
      </c>
      <c r="B24" s="312">
        <v>45858.625603</v>
      </c>
      <c r="C24" s="312">
        <v>544.14532499999996</v>
      </c>
      <c r="D24" s="313">
        <v>46402.770927999998</v>
      </c>
      <c r="E24" s="314">
        <v>724.31196701080876</v>
      </c>
      <c r="F24" s="315">
        <v>0.60163049277137548</v>
      </c>
      <c r="G24" s="316">
        <v>4.4165135030815206E-2</v>
      </c>
      <c r="H24" s="317"/>
      <c r="I24" s="312">
        <v>715.81827228507723</v>
      </c>
      <c r="J24" s="312">
        <v>8.4936947257316113</v>
      </c>
      <c r="K24" s="318">
        <v>0.70606133651208958</v>
      </c>
      <c r="L24" s="318">
        <v>4.4681041862840928E-2</v>
      </c>
      <c r="M24" s="317">
        <v>4.4624805200607298E-2</v>
      </c>
      <c r="N24" s="317">
        <v>6.8274683092572896E-3</v>
      </c>
      <c r="P24" s="312">
        <v>43899.613884999999</v>
      </c>
      <c r="Q24" s="312">
        <v>540.45538299999998</v>
      </c>
      <c r="R24" s="313">
        <v>44440.069267999999</v>
      </c>
    </row>
    <row r="25" spans="1:18" s="319" customFormat="1" ht="12.6" customHeight="1" x14ac:dyDescent="0.25">
      <c r="A25" s="237" t="s">
        <v>275</v>
      </c>
      <c r="B25" s="321">
        <v>1030.5225029999999</v>
      </c>
      <c r="C25" s="321">
        <v>48.962274000000001</v>
      </c>
      <c r="D25" s="322">
        <v>1079.4847769999999</v>
      </c>
      <c r="E25" s="323">
        <v>16.849936470395047</v>
      </c>
      <c r="F25" s="324">
        <v>1.3995952080823297E-2</v>
      </c>
      <c r="G25" s="325">
        <v>7.3793185614138723E-2</v>
      </c>
      <c r="H25" s="326"/>
      <c r="I25" s="321">
        <v>16.085672606814803</v>
      </c>
      <c r="J25" s="321">
        <v>0.76426386358024134</v>
      </c>
      <c r="K25" s="327">
        <v>1.5866417412351855E-2</v>
      </c>
      <c r="L25" s="327">
        <v>4.0204065233747774E-3</v>
      </c>
      <c r="M25" s="326">
        <v>6.8181196915455988E-2</v>
      </c>
      <c r="N25" s="326">
        <v>0.20729292374272412</v>
      </c>
      <c r="P25" s="321">
        <v>964.74503200000004</v>
      </c>
      <c r="Q25" s="321">
        <v>40.555422</v>
      </c>
      <c r="R25" s="322">
        <v>1005.3004540000001</v>
      </c>
    </row>
    <row r="26" spans="1:18" s="319" customFormat="1" ht="12.75" x14ac:dyDescent="0.25">
      <c r="A26" s="237" t="s">
        <v>276</v>
      </c>
      <c r="B26" s="321">
        <v>27249.741976000001</v>
      </c>
      <c r="C26" s="321">
        <v>460.06034199999999</v>
      </c>
      <c r="D26" s="322">
        <v>27709.802318000002</v>
      </c>
      <c r="E26" s="323">
        <v>432.52894215247045</v>
      </c>
      <c r="F26" s="324">
        <v>0.35926867490398556</v>
      </c>
      <c r="G26" s="325">
        <v>5.509089294655678E-2</v>
      </c>
      <c r="H26" s="326"/>
      <c r="I26" s="321">
        <v>425.34775006860264</v>
      </c>
      <c r="J26" s="321">
        <v>7.1811920838678196</v>
      </c>
      <c r="K26" s="327">
        <v>0.41955006252794236</v>
      </c>
      <c r="L26" s="327">
        <v>3.7776627779233268E-2</v>
      </c>
      <c r="M26" s="326">
        <v>5.6188155163383824E-2</v>
      </c>
      <c r="N26" s="326">
        <v>-6.0698289156134733E-3</v>
      </c>
      <c r="P26" s="321">
        <v>25800.082913999999</v>
      </c>
      <c r="Q26" s="321">
        <v>462.86988300000002</v>
      </c>
      <c r="R26" s="322">
        <v>26262.952796999998</v>
      </c>
    </row>
    <row r="27" spans="1:18" s="319" customFormat="1" ht="12.75" x14ac:dyDescent="0.25">
      <c r="A27" s="617" t="s">
        <v>277</v>
      </c>
      <c r="B27" s="339">
        <v>2846.836507</v>
      </c>
      <c r="C27" s="339">
        <v>137.53561999999999</v>
      </c>
      <c r="D27" s="340">
        <v>2984.3721270000001</v>
      </c>
      <c r="E27" s="340">
        <v>46.583779424587242</v>
      </c>
      <c r="F27" s="341">
        <v>3.8693578798690835E-2</v>
      </c>
      <c r="G27" s="342">
        <v>2.1255611335957214E-2</v>
      </c>
      <c r="H27" s="326"/>
      <c r="I27" s="339">
        <v>44.436952985907041</v>
      </c>
      <c r="J27" s="339">
        <v>2.1468264386801947</v>
      </c>
      <c r="K27" s="327">
        <v>4.3831256661829278E-2</v>
      </c>
      <c r="L27" s="327">
        <v>1.1293370562086116E-2</v>
      </c>
      <c r="M27" s="326">
        <v>2.6727350201918076E-2</v>
      </c>
      <c r="N27" s="326">
        <v>-8.0207343676798382E-2</v>
      </c>
      <c r="P27" s="339">
        <v>2772.7288130000002</v>
      </c>
      <c r="Q27" s="339">
        <v>149.52893900000001</v>
      </c>
      <c r="R27" s="322">
        <v>2922.257752</v>
      </c>
    </row>
    <row r="28" spans="1:18" s="343" customFormat="1" ht="12" x14ac:dyDescent="0.25">
      <c r="A28" s="618" t="s">
        <v>278</v>
      </c>
      <c r="B28" s="339">
        <v>10948.252943</v>
      </c>
      <c r="C28" s="339">
        <v>120.579381</v>
      </c>
      <c r="D28" s="340">
        <v>11068.832323999999</v>
      </c>
      <c r="E28" s="340">
        <v>172.77605523922563</v>
      </c>
      <c r="F28" s="341">
        <v>0.14351184018352486</v>
      </c>
      <c r="G28" s="342">
        <v>7.2898429621082617E-2</v>
      </c>
      <c r="H28" s="342"/>
      <c r="I28" s="339">
        <v>170.89390279689476</v>
      </c>
      <c r="J28" s="339">
        <v>1.882152442330884</v>
      </c>
      <c r="K28" s="341">
        <v>0.16856453946804076</v>
      </c>
      <c r="L28" s="341">
        <v>9.9010542271156087E-3</v>
      </c>
      <c r="M28" s="342">
        <v>7.2360431596652175E-2</v>
      </c>
      <c r="N28" s="342">
        <v>0.12410411830588153</v>
      </c>
      <c r="P28" s="339">
        <v>10209.489851</v>
      </c>
      <c r="Q28" s="339">
        <v>107.267093</v>
      </c>
      <c r="R28" s="340">
        <v>10316.756944000001</v>
      </c>
    </row>
    <row r="29" spans="1:18" s="343" customFormat="1" ht="12" x14ac:dyDescent="0.25">
      <c r="A29" s="618" t="s">
        <v>279</v>
      </c>
      <c r="B29" s="339">
        <v>2511.5753970000001</v>
      </c>
      <c r="C29" s="339">
        <v>140.77066199999999</v>
      </c>
      <c r="D29" s="340">
        <v>2652.346059</v>
      </c>
      <c r="E29" s="340">
        <v>41.401104993676697</v>
      </c>
      <c r="F29" s="341">
        <v>3.4388727969551093E-2</v>
      </c>
      <c r="G29" s="342">
        <v>1.5335087967117023E-2</v>
      </c>
      <c r="H29" s="342"/>
      <c r="I29" s="339">
        <v>39.203782009477308</v>
      </c>
      <c r="J29" s="339">
        <v>2.1973229841993906</v>
      </c>
      <c r="K29" s="341">
        <v>3.8669416238254942E-2</v>
      </c>
      <c r="L29" s="341">
        <v>1.1559007406489857E-2</v>
      </c>
      <c r="M29" s="342">
        <v>1.4091000722869396E-2</v>
      </c>
      <c r="N29" s="342">
        <v>3.8056160380832482E-2</v>
      </c>
      <c r="P29" s="339">
        <v>2476.6765460000001</v>
      </c>
      <c r="Q29" s="339">
        <v>135.609871</v>
      </c>
      <c r="R29" s="340">
        <v>2612.2864170000003</v>
      </c>
    </row>
    <row r="30" spans="1:18" s="343" customFormat="1" ht="12" x14ac:dyDescent="0.25">
      <c r="A30" s="618" t="s">
        <v>280</v>
      </c>
      <c r="B30" s="339">
        <v>10318.000242</v>
      </c>
      <c r="C30" s="339">
        <v>39.035938999999999</v>
      </c>
      <c r="D30" s="340">
        <v>10357.036180999999</v>
      </c>
      <c r="E30" s="340">
        <v>161.66545873525823</v>
      </c>
      <c r="F30" s="341">
        <v>0.13428311837011586</v>
      </c>
      <c r="G30" s="342">
        <v>6.3347944834318826E-2</v>
      </c>
      <c r="H30" s="342"/>
      <c r="I30" s="339">
        <v>161.0561374125063</v>
      </c>
      <c r="J30" s="339">
        <v>0.60932132275193385</v>
      </c>
      <c r="K30" s="341">
        <v>0.15886086739856417</v>
      </c>
      <c r="L30" s="341">
        <v>3.2053320032002573E-3</v>
      </c>
      <c r="M30" s="342">
        <v>6.4613903554564756E-2</v>
      </c>
      <c r="N30" s="342">
        <v>-0.19094591287976914</v>
      </c>
      <c r="P30" s="339">
        <v>9691.7767160000003</v>
      </c>
      <c r="Q30" s="339">
        <v>48.248862000000003</v>
      </c>
      <c r="R30" s="340">
        <v>9740.0255780000007</v>
      </c>
    </row>
    <row r="31" spans="1:18" s="343" customFormat="1" ht="12" x14ac:dyDescent="0.25">
      <c r="A31" s="618" t="s">
        <v>281</v>
      </c>
      <c r="B31" s="339">
        <v>625.07688499999995</v>
      </c>
      <c r="C31" s="339">
        <v>22.138738</v>
      </c>
      <c r="D31" s="340">
        <v>647.21562299999994</v>
      </c>
      <c r="E31" s="340">
        <v>10.102543697285647</v>
      </c>
      <c r="F31" s="341">
        <v>8.3914095302412926E-3</v>
      </c>
      <c r="G31" s="342">
        <v>-3.6345339955236033E-2</v>
      </c>
      <c r="H31" s="342"/>
      <c r="I31" s="339">
        <v>9.7569748325987096</v>
      </c>
      <c r="J31" s="339">
        <v>0.34556886468693643</v>
      </c>
      <c r="K31" s="341">
        <v>9.6239827304602371E-3</v>
      </c>
      <c r="L31" s="341">
        <v>1.817863416116765E-3</v>
      </c>
      <c r="M31" s="342">
        <v>-3.7471033789995056E-2</v>
      </c>
      <c r="N31" s="342">
        <v>-3.4381094386362054E-3</v>
      </c>
      <c r="P31" s="339">
        <v>649.41098599999998</v>
      </c>
      <c r="Q31" s="339">
        <v>22.215115999999998</v>
      </c>
      <c r="R31" s="340">
        <v>671.62610199999995</v>
      </c>
    </row>
    <row r="32" spans="1:18" s="319" customFormat="1" ht="12.75" x14ac:dyDescent="0.25">
      <c r="A32" s="237" t="s">
        <v>282</v>
      </c>
      <c r="B32" s="321">
        <v>7089.6731319999999</v>
      </c>
      <c r="C32" s="321">
        <v>9.9999000000000005E-2</v>
      </c>
      <c r="D32" s="322">
        <v>7089.7731309999999</v>
      </c>
      <c r="E32" s="323">
        <v>110.66596712819025</v>
      </c>
      <c r="F32" s="324">
        <v>9.1921745558237317E-2</v>
      </c>
      <c r="G32" s="325">
        <v>4.4234361899967212E-2</v>
      </c>
      <c r="H32" s="326"/>
      <c r="I32" s="321">
        <v>110.66440621984489</v>
      </c>
      <c r="J32" s="321">
        <v>1.5609083453550494E-3</v>
      </c>
      <c r="K32" s="327">
        <v>0.10915599892479778</v>
      </c>
      <c r="L32" s="327">
        <v>8.2111511391598014E-6</v>
      </c>
      <c r="M32" s="326">
        <v>4.4219633305691231E-2</v>
      </c>
      <c r="N32" s="326"/>
      <c r="P32" s="321">
        <v>6789.4463059999998</v>
      </c>
      <c r="Q32" s="321">
        <v>0</v>
      </c>
      <c r="R32" s="322">
        <v>6789.4463059999998</v>
      </c>
    </row>
    <row r="33" spans="1:18" ht="12.75" x14ac:dyDescent="0.25">
      <c r="A33" s="617" t="s">
        <v>283</v>
      </c>
      <c r="B33" s="339">
        <v>150.249064</v>
      </c>
      <c r="C33" s="339"/>
      <c r="D33" s="340">
        <v>150.249064</v>
      </c>
      <c r="E33" s="340">
        <v>2.3452736315301643</v>
      </c>
      <c r="F33" s="341">
        <v>1.9480392356960054E-3</v>
      </c>
      <c r="G33" s="342">
        <v>0.13885727145379811</v>
      </c>
      <c r="H33" s="326"/>
      <c r="I33" s="339">
        <v>2.3452736315301643</v>
      </c>
      <c r="J33" s="339">
        <v>0</v>
      </c>
      <c r="K33" s="327">
        <v>2.3133064618183971E-3</v>
      </c>
      <c r="L33" s="327">
        <v>0</v>
      </c>
      <c r="M33" s="326">
        <v>0.13885727145379811</v>
      </c>
      <c r="N33" s="326"/>
      <c r="O33" s="231"/>
      <c r="P33" s="339">
        <v>131.92966999999999</v>
      </c>
      <c r="Q33" s="339">
        <v>0</v>
      </c>
      <c r="R33" s="322">
        <v>131.92966999999999</v>
      </c>
    </row>
    <row r="34" spans="1:18" s="344" customFormat="1" ht="12.75" x14ac:dyDescent="0.25">
      <c r="A34" s="618" t="s">
        <v>284</v>
      </c>
      <c r="B34" s="339">
        <v>4274.142758</v>
      </c>
      <c r="C34" s="339">
        <v>0</v>
      </c>
      <c r="D34" s="340">
        <v>4274.142758</v>
      </c>
      <c r="E34" s="340">
        <v>66.716118163192093</v>
      </c>
      <c r="F34" s="341">
        <v>5.5415971120791385E-2</v>
      </c>
      <c r="G34" s="342">
        <v>5.2169144533118716E-2</v>
      </c>
      <c r="H34" s="342"/>
      <c r="I34" s="339">
        <v>66.716118163192093</v>
      </c>
      <c r="J34" s="339">
        <v>0</v>
      </c>
      <c r="K34" s="341">
        <v>6.5806746462099122E-2</v>
      </c>
      <c r="L34" s="341">
        <v>0</v>
      </c>
      <c r="M34" s="342">
        <v>5.2169144533118716E-2</v>
      </c>
      <c r="N34" s="326"/>
      <c r="P34" s="339">
        <v>4062.2202050000001</v>
      </c>
      <c r="Q34" s="339">
        <v>0</v>
      </c>
      <c r="R34" s="345">
        <v>4062.2202050000001</v>
      </c>
    </row>
    <row r="35" spans="1:18" s="344" customFormat="1" ht="12.75" x14ac:dyDescent="0.25">
      <c r="A35" s="618" t="s">
        <v>285</v>
      </c>
      <c r="B35" s="339">
        <v>218.150803</v>
      </c>
      <c r="C35" s="339">
        <v>0</v>
      </c>
      <c r="D35" s="340">
        <v>218.150803</v>
      </c>
      <c r="E35" s="340">
        <v>3.4051681411674646</v>
      </c>
      <c r="F35" s="341">
        <v>2.8284124521573712E-3</v>
      </c>
      <c r="G35" s="342">
        <v>3.1380483157072758E-2</v>
      </c>
      <c r="H35" s="342"/>
      <c r="I35" s="339">
        <v>3.4051681411674646</v>
      </c>
      <c r="J35" s="339">
        <v>0</v>
      </c>
      <c r="K35" s="341">
        <v>3.3587541166364412E-3</v>
      </c>
      <c r="L35" s="341">
        <v>0</v>
      </c>
      <c r="M35" s="342">
        <v>3.1380483157072758E-2</v>
      </c>
      <c r="N35" s="326"/>
      <c r="P35" s="339">
        <v>211.51340999999999</v>
      </c>
      <c r="Q35" s="339">
        <v>0</v>
      </c>
      <c r="R35" s="345">
        <v>211.51340999999999</v>
      </c>
    </row>
    <row r="36" spans="1:18" s="344" customFormat="1" ht="12.75" x14ac:dyDescent="0.25">
      <c r="A36" s="618" t="s">
        <v>286</v>
      </c>
      <c r="B36" s="339">
        <v>2447.130506</v>
      </c>
      <c r="C36" s="339"/>
      <c r="D36" s="340">
        <v>2447.130506</v>
      </c>
      <c r="E36" s="340">
        <v>38.197846268345927</v>
      </c>
      <c r="F36" s="341">
        <v>3.1728026209578375E-2</v>
      </c>
      <c r="G36" s="342">
        <v>2.657435114483464E-2</v>
      </c>
      <c r="H36" s="342"/>
      <c r="I36" s="339">
        <v>38.197846268345927</v>
      </c>
      <c r="J36" s="339">
        <v>0</v>
      </c>
      <c r="K36" s="341">
        <v>3.767719186884734E-2</v>
      </c>
      <c r="L36" s="341">
        <v>0</v>
      </c>
      <c r="M36" s="342">
        <v>2.657435114483464E-2</v>
      </c>
      <c r="N36" s="326"/>
      <c r="P36" s="339">
        <v>2383.783019</v>
      </c>
      <c r="Q36" s="339">
        <v>0</v>
      </c>
      <c r="R36" s="345">
        <v>2383.783019</v>
      </c>
    </row>
    <row r="37" spans="1:18" ht="12.75" x14ac:dyDescent="0.25">
      <c r="A37" s="404" t="s">
        <v>287</v>
      </c>
      <c r="B37" s="321">
        <v>10488.68799</v>
      </c>
      <c r="C37" s="321">
        <v>35.022708000000002</v>
      </c>
      <c r="D37" s="322">
        <v>10523.710698000001</v>
      </c>
      <c r="E37" s="323">
        <v>164.2671211973161</v>
      </c>
      <c r="F37" s="324">
        <v>0.13644412017646776</v>
      </c>
      <c r="G37" s="325">
        <v>1.3622506871864948E-2</v>
      </c>
      <c r="H37" s="326"/>
      <c r="I37" s="321">
        <v>163.72044335859638</v>
      </c>
      <c r="J37" s="321">
        <v>0.54667783871971776</v>
      </c>
      <c r="K37" s="327">
        <v>0.1614888576162046</v>
      </c>
      <c r="L37" s="327">
        <v>2.8757962448690598E-3</v>
      </c>
      <c r="M37" s="326">
        <v>1.3856321985093789E-2</v>
      </c>
      <c r="N37" s="326">
        <v>-5.1862084700936339E-2</v>
      </c>
      <c r="O37" s="231"/>
      <c r="P37" s="321">
        <v>10345.339633</v>
      </c>
      <c r="Q37" s="321">
        <v>36.938411000000002</v>
      </c>
      <c r="R37" s="322">
        <v>10382.278043999999</v>
      </c>
    </row>
    <row r="38" spans="1:18" s="344" customFormat="1" ht="12" x14ac:dyDescent="0.25">
      <c r="A38" s="619" t="s">
        <v>288</v>
      </c>
      <c r="B38" s="339">
        <v>577.20776799999999</v>
      </c>
      <c r="C38" s="339">
        <v>5.591119</v>
      </c>
      <c r="D38" s="340">
        <v>582.79888700000004</v>
      </c>
      <c r="E38" s="340">
        <v>9.0970474342936871</v>
      </c>
      <c r="F38" s="341">
        <v>7.5562207721704185E-3</v>
      </c>
      <c r="G38" s="342">
        <v>-4.1068316942489691E-3</v>
      </c>
      <c r="H38" s="342"/>
      <c r="I38" s="339">
        <v>9.0097743184927968</v>
      </c>
      <c r="J38" s="339">
        <v>8.7273115800889797E-2</v>
      </c>
      <c r="K38" s="341">
        <v>8.8869669066702073E-3</v>
      </c>
      <c r="L38" s="341">
        <v>4.5909982245850465E-4</v>
      </c>
      <c r="M38" s="342">
        <v>-7.8879972737431192E-3</v>
      </c>
      <c r="N38" s="342">
        <v>0.64191965718645383</v>
      </c>
      <c r="P38" s="339">
        <v>581.79698099999996</v>
      </c>
      <c r="Q38" s="339">
        <v>3.405233</v>
      </c>
      <c r="R38" s="345">
        <v>585.20221399999991</v>
      </c>
    </row>
    <row r="39" spans="1:18" s="344" customFormat="1" ht="12" x14ac:dyDescent="0.25">
      <c r="A39" s="618" t="s">
        <v>289</v>
      </c>
      <c r="B39" s="339">
        <v>549.41801399999997</v>
      </c>
      <c r="C39" s="339">
        <v>3.0154589999999999</v>
      </c>
      <c r="D39" s="340">
        <v>552.43347299999994</v>
      </c>
      <c r="E39" s="340">
        <v>8.6230664132558648</v>
      </c>
      <c r="F39" s="341">
        <v>7.1625210291879739E-3</v>
      </c>
      <c r="G39" s="342">
        <v>3.999443519970991E-2</v>
      </c>
      <c r="H39" s="342"/>
      <c r="I39" s="339">
        <v>8.5759973913838863</v>
      </c>
      <c r="J39" s="339">
        <v>4.7069021871978638E-2</v>
      </c>
      <c r="K39" s="341">
        <v>8.4591025607030097E-3</v>
      </c>
      <c r="L39" s="341">
        <v>2.476063720931177E-4</v>
      </c>
      <c r="M39" s="342">
        <v>3.954412168095045E-2</v>
      </c>
      <c r="N39" s="342">
        <v>0.12911093895154324</v>
      </c>
      <c r="P39" s="339">
        <v>528.51822500000003</v>
      </c>
      <c r="Q39" s="339">
        <v>2.6706490000000001</v>
      </c>
      <c r="R39" s="345">
        <v>531.18887400000006</v>
      </c>
    </row>
    <row r="40" spans="1:18" s="344" customFormat="1" ht="12" x14ac:dyDescent="0.25">
      <c r="A40" s="618" t="s">
        <v>290</v>
      </c>
      <c r="B40" s="339">
        <v>9021.1819859999996</v>
      </c>
      <c r="C40" s="339">
        <v>0</v>
      </c>
      <c r="D40" s="340">
        <v>9021.1819859999996</v>
      </c>
      <c r="E40" s="340">
        <v>140.81379060704643</v>
      </c>
      <c r="F40" s="341">
        <v>0.11696323420079349</v>
      </c>
      <c r="G40" s="342">
        <v>1.3433220883612984E-2</v>
      </c>
      <c r="H40" s="342"/>
      <c r="I40" s="339">
        <v>140.81379060704643</v>
      </c>
      <c r="J40" s="339">
        <v>0</v>
      </c>
      <c r="K40" s="341">
        <v>0.1388944331889716</v>
      </c>
      <c r="L40" s="341">
        <v>0</v>
      </c>
      <c r="M40" s="342">
        <v>1.3433220883612984E-2</v>
      </c>
      <c r="N40" s="342"/>
      <c r="P40" s="339">
        <v>8901.6047629999994</v>
      </c>
      <c r="Q40" s="339">
        <v>0</v>
      </c>
      <c r="R40" s="345">
        <v>8901.6047629999994</v>
      </c>
    </row>
    <row r="41" spans="1:18" s="344" customFormat="1" ht="12" x14ac:dyDescent="0.25">
      <c r="A41" s="615" t="s">
        <v>291</v>
      </c>
      <c r="B41" s="346">
        <v>340.88022100000001</v>
      </c>
      <c r="C41" s="346">
        <v>8.8584040000000002</v>
      </c>
      <c r="D41" s="347">
        <v>349.73862500000001</v>
      </c>
      <c r="E41" s="347">
        <v>5.4591539760947621</v>
      </c>
      <c r="F41" s="348">
        <v>4.5345012181797813E-3</v>
      </c>
      <c r="G41" s="349">
        <v>-3.9923895373320084E-2</v>
      </c>
      <c r="H41" s="342"/>
      <c r="I41" s="346">
        <v>5.3208810260639963</v>
      </c>
      <c r="J41" s="346">
        <v>0.13827295003076581</v>
      </c>
      <c r="K41" s="348">
        <v>5.2483549444633029E-3</v>
      </c>
      <c r="L41" s="348">
        <v>7.2738421479952547E-4</v>
      </c>
      <c r="M41" s="349">
        <v>2.2375881959834754E-2</v>
      </c>
      <c r="N41" s="349">
        <v>-0.71297217496156429</v>
      </c>
      <c r="P41" s="346">
        <v>333.41966200000002</v>
      </c>
      <c r="Q41" s="346">
        <v>30.862527</v>
      </c>
      <c r="R41" s="350">
        <v>364.28218900000002</v>
      </c>
    </row>
    <row r="42" spans="1:18" s="319" customFormat="1" ht="12.75" x14ac:dyDescent="0.25">
      <c r="A42" s="403" t="s">
        <v>292</v>
      </c>
      <c r="B42" s="312">
        <v>457.40511299999997</v>
      </c>
      <c r="C42" s="312">
        <v>1609.6283969999999</v>
      </c>
      <c r="D42" s="313">
        <v>2067.0335099999998</v>
      </c>
      <c r="E42" s="314">
        <v>32.264821207087465</v>
      </c>
      <c r="F42" s="315">
        <v>2.6799916563729348E-2</v>
      </c>
      <c r="G42" s="316">
        <v>0.18869074974929045</v>
      </c>
      <c r="H42" s="317"/>
      <c r="I42" s="312">
        <v>7.1397459783574773</v>
      </c>
      <c r="J42" s="312">
        <v>25.12507522872999</v>
      </c>
      <c r="K42" s="318">
        <v>7.0424279220246853E-3</v>
      </c>
      <c r="L42" s="318">
        <v>0.13217034215992673</v>
      </c>
      <c r="M42" s="317">
        <v>0.80917880124646357</v>
      </c>
      <c r="N42" s="317">
        <v>8.3128794939423489E-2</v>
      </c>
      <c r="P42" s="312">
        <v>252.824714</v>
      </c>
      <c r="Q42" s="312">
        <v>1486.0914090000001</v>
      </c>
      <c r="R42" s="313">
        <v>1738.9161230000002</v>
      </c>
    </row>
    <row r="43" spans="1:18" ht="12.75" x14ac:dyDescent="0.25">
      <c r="A43" s="237" t="s">
        <v>293</v>
      </c>
      <c r="B43" s="321">
        <v>179.04692800000001</v>
      </c>
      <c r="C43" s="321">
        <v>80.062121000000005</v>
      </c>
      <c r="D43" s="322">
        <v>259.10904900000003</v>
      </c>
      <c r="E43" s="323">
        <v>4.0444952143632484</v>
      </c>
      <c r="F43" s="324">
        <v>3.359452500655038E-3</v>
      </c>
      <c r="G43" s="325">
        <v>3.3916377831793474</v>
      </c>
      <c r="H43" s="326"/>
      <c r="I43" s="321">
        <v>2.7947863891177378</v>
      </c>
      <c r="J43" s="321">
        <v>1.24970882524551</v>
      </c>
      <c r="K43" s="327">
        <v>2.7566921515806133E-3</v>
      </c>
      <c r="L43" s="327">
        <v>6.574087501402013E-3</v>
      </c>
      <c r="M43" s="326">
        <v>4.0505313698666736</v>
      </c>
      <c r="N43" s="326">
        <v>2.3997457010025376</v>
      </c>
      <c r="O43" s="231"/>
      <c r="P43" s="321">
        <v>35.451107</v>
      </c>
      <c r="Q43" s="321">
        <v>23.549444000000001</v>
      </c>
      <c r="R43" s="322">
        <v>59.000551000000002</v>
      </c>
    </row>
    <row r="44" spans="1:18" ht="12.75" x14ac:dyDescent="0.25">
      <c r="A44" s="237" t="s">
        <v>294</v>
      </c>
      <c r="B44" s="321">
        <v>197.18271799999999</v>
      </c>
      <c r="C44" s="321">
        <v>1116.312046</v>
      </c>
      <c r="D44" s="322">
        <v>1313.494764</v>
      </c>
      <c r="E44" s="323">
        <v>20.502654413621748</v>
      </c>
      <c r="F44" s="324">
        <v>1.7029985199463638E-2</v>
      </c>
      <c r="G44" s="325">
        <v>0.16380994031620366</v>
      </c>
      <c r="H44" s="326"/>
      <c r="I44" s="321">
        <v>3.0778722795827087</v>
      </c>
      <c r="J44" s="321">
        <v>17.424782134039038</v>
      </c>
      <c r="K44" s="327">
        <v>3.035919449776504E-3</v>
      </c>
      <c r="L44" s="327">
        <v>9.16629859115662E-2</v>
      </c>
      <c r="M44" s="326">
        <v>0.55117497445981312</v>
      </c>
      <c r="N44" s="326">
        <v>0.11464240641978773</v>
      </c>
      <c r="O44" s="231"/>
      <c r="P44" s="321">
        <v>127.118295</v>
      </c>
      <c r="Q44" s="321">
        <v>1001.497915</v>
      </c>
      <c r="R44" s="322">
        <v>1128.6162100000001</v>
      </c>
    </row>
    <row r="45" spans="1:18" ht="12.75" x14ac:dyDescent="0.25">
      <c r="A45" s="398" t="s">
        <v>295</v>
      </c>
      <c r="B45" s="329">
        <v>81.175466</v>
      </c>
      <c r="C45" s="329">
        <v>413.25423000000001</v>
      </c>
      <c r="D45" s="330">
        <v>494.42969600000004</v>
      </c>
      <c r="E45" s="331">
        <v>7.7176715634932371</v>
      </c>
      <c r="F45" s="332">
        <v>6.4104788506452754E-3</v>
      </c>
      <c r="G45" s="333">
        <v>-0.10315568822144894</v>
      </c>
      <c r="H45" s="326"/>
      <c r="I45" s="329">
        <v>1.2670872940477911</v>
      </c>
      <c r="J45" s="329">
        <v>6.4505842694454447</v>
      </c>
      <c r="K45" s="334">
        <v>1.2498163052710903E-3</v>
      </c>
      <c r="L45" s="334">
        <v>3.3933268746958532E-2</v>
      </c>
      <c r="M45" s="335">
        <v>-0.10060178065310754</v>
      </c>
      <c r="N45" s="335">
        <v>-0.10365564852208808</v>
      </c>
      <c r="O45" s="231"/>
      <c r="P45" s="329">
        <v>90.255311000000006</v>
      </c>
      <c r="Q45" s="329">
        <v>461.04405000000003</v>
      </c>
      <c r="R45" s="330">
        <v>551.29936100000009</v>
      </c>
    </row>
    <row r="46" spans="1:18" s="319" customFormat="1" ht="12.75" x14ac:dyDescent="0.25">
      <c r="A46" s="403" t="s">
        <v>296</v>
      </c>
      <c r="B46" s="312">
        <v>472.75770299999999</v>
      </c>
      <c r="C46" s="312">
        <v>635.72527200000002</v>
      </c>
      <c r="D46" s="313">
        <v>1108.4829749999999</v>
      </c>
      <c r="E46" s="314">
        <v>17.302576289377814</v>
      </c>
      <c r="F46" s="315">
        <v>1.4371925321285423E-2</v>
      </c>
      <c r="G46" s="316">
        <v>-4.4464390001433207E-2</v>
      </c>
      <c r="H46" s="317"/>
      <c r="I46" s="312">
        <v>7.3793882333181715</v>
      </c>
      <c r="J46" s="312">
        <v>9.9231880560596473</v>
      </c>
      <c r="K46" s="318">
        <v>7.2788037416613958E-3</v>
      </c>
      <c r="L46" s="318">
        <v>5.2200884922603975E-2</v>
      </c>
      <c r="M46" s="317">
        <v>-0.14262259822374868</v>
      </c>
      <c r="N46" s="317">
        <v>4.4458801480879551E-2</v>
      </c>
      <c r="P46" s="312">
        <v>551.39977099999999</v>
      </c>
      <c r="Q46" s="312">
        <v>608.66476599999999</v>
      </c>
      <c r="R46" s="313">
        <v>1160.064537</v>
      </c>
    </row>
    <row r="47" spans="1:18" ht="12.75" x14ac:dyDescent="0.25">
      <c r="A47" s="237" t="s">
        <v>297</v>
      </c>
      <c r="B47" s="321">
        <v>269.89995800000003</v>
      </c>
      <c r="C47" s="321">
        <v>206.334104</v>
      </c>
      <c r="D47" s="322">
        <v>476.23406199999999</v>
      </c>
      <c r="E47" s="323">
        <v>7.4336515536968761</v>
      </c>
      <c r="F47" s="324">
        <v>6.1745651750009173E-3</v>
      </c>
      <c r="G47" s="325">
        <v>7.7247242754764356E-2</v>
      </c>
      <c r="H47" s="326"/>
      <c r="I47" s="321">
        <v>4.2129330978627522</v>
      </c>
      <c r="J47" s="321">
        <v>3.2207184558341249</v>
      </c>
      <c r="K47" s="327">
        <v>4.1555088615122023E-3</v>
      </c>
      <c r="L47" s="327">
        <v>1.6942574556816737E-2</v>
      </c>
      <c r="M47" s="326">
        <v>-7.4611948454663679E-2</v>
      </c>
      <c r="N47" s="326">
        <v>0.3716935326245463</v>
      </c>
      <c r="O47" s="231"/>
      <c r="P47" s="321">
        <v>291.661382</v>
      </c>
      <c r="Q47" s="321">
        <v>150.422889</v>
      </c>
      <c r="R47" s="322">
        <v>442.084271</v>
      </c>
    </row>
    <row r="48" spans="1:18" ht="12.75" x14ac:dyDescent="0.25">
      <c r="A48" s="237" t="s">
        <v>298</v>
      </c>
      <c r="B48" s="321">
        <v>9.3263379999999998</v>
      </c>
      <c r="C48" s="321">
        <v>11.826026000000001</v>
      </c>
      <c r="D48" s="322">
        <v>21.152363999999999</v>
      </c>
      <c r="E48" s="323">
        <v>0.33017231663904351</v>
      </c>
      <c r="F48" s="324">
        <v>2.7424886320572152E-4</v>
      </c>
      <c r="G48" s="325">
        <v>0.56652626778354787</v>
      </c>
      <c r="H48" s="326"/>
      <c r="I48" s="321">
        <v>0.14557704392845849</v>
      </c>
      <c r="J48" s="321">
        <v>0.18459527271058504</v>
      </c>
      <c r="K48" s="327">
        <v>1.4359276115359003E-4</v>
      </c>
      <c r="L48" s="327">
        <v>9.7106257924212678E-4</v>
      </c>
      <c r="M48" s="326">
        <v>0.43148938417029048</v>
      </c>
      <c r="N48" s="326">
        <v>0.69243272716344273</v>
      </c>
      <c r="O48" s="231"/>
      <c r="P48" s="321">
        <v>6.5151289999999999</v>
      </c>
      <c r="Q48" s="321">
        <v>6.98759</v>
      </c>
      <c r="R48" s="322">
        <v>13.502718999999999</v>
      </c>
    </row>
    <row r="49" spans="1:18" ht="12.75" x14ac:dyDescent="0.25">
      <c r="A49" s="237" t="s">
        <v>299</v>
      </c>
      <c r="B49" s="321">
        <v>74.314149</v>
      </c>
      <c r="C49" s="321">
        <v>226.61178899999999</v>
      </c>
      <c r="D49" s="322">
        <v>300.92593799999997</v>
      </c>
      <c r="E49" s="323">
        <v>4.697225051830479</v>
      </c>
      <c r="F49" s="324">
        <v>3.9016251992266882E-3</v>
      </c>
      <c r="G49" s="325">
        <v>5.7872722086437012E-2</v>
      </c>
      <c r="H49" s="326"/>
      <c r="I49" s="321">
        <v>1.1599873533941198</v>
      </c>
      <c r="J49" s="321">
        <v>3.53723769843636</v>
      </c>
      <c r="K49" s="327">
        <v>1.1441761865899887E-3</v>
      </c>
      <c r="L49" s="327">
        <v>1.8607622570169607E-2</v>
      </c>
      <c r="M49" s="326">
        <v>0.12213093436110434</v>
      </c>
      <c r="N49" s="326">
        <v>3.8373040604716246E-2</v>
      </c>
      <c r="O49" s="231"/>
      <c r="P49" s="321">
        <v>66.225915999999998</v>
      </c>
      <c r="Q49" s="321">
        <v>218.237358</v>
      </c>
      <c r="R49" s="322">
        <v>284.46327400000001</v>
      </c>
    </row>
    <row r="50" spans="1:18" ht="12.75" x14ac:dyDescent="0.25">
      <c r="A50" s="398" t="s">
        <v>300</v>
      </c>
      <c r="B50" s="329">
        <v>119.217257</v>
      </c>
      <c r="C50" s="329">
        <v>190.953351</v>
      </c>
      <c r="D50" s="330">
        <v>310.17060800000002</v>
      </c>
      <c r="E50" s="331">
        <v>4.8415273203837002</v>
      </c>
      <c r="F50" s="332">
        <v>4.0214860449558961E-3</v>
      </c>
      <c r="G50" s="333">
        <v>-0.26152364123610283</v>
      </c>
      <c r="H50" s="326"/>
      <c r="I50" s="329">
        <v>1.860890722523602</v>
      </c>
      <c r="J50" s="329">
        <v>2.9806365978600979</v>
      </c>
      <c r="K50" s="334">
        <v>1.835525917009137E-3</v>
      </c>
      <c r="L50" s="334">
        <v>1.5679625052150835E-2</v>
      </c>
      <c r="M50" s="335">
        <v>-0.3624654996433051</v>
      </c>
      <c r="N50" s="335">
        <v>-0.18051725486878478</v>
      </c>
      <c r="O50" s="231"/>
      <c r="P50" s="329">
        <v>186.997342</v>
      </c>
      <c r="Q50" s="329">
        <v>233.01692700000001</v>
      </c>
      <c r="R50" s="330">
        <v>420.01426900000001</v>
      </c>
    </row>
    <row r="51" spans="1:18" s="319" customFormat="1" ht="12.75" x14ac:dyDescent="0.25">
      <c r="A51" s="403" t="s">
        <v>301</v>
      </c>
      <c r="B51" s="312">
        <v>2977.825296</v>
      </c>
      <c r="C51" s="312">
        <v>4017.0526239999999</v>
      </c>
      <c r="D51" s="313">
        <v>6994.8779199999999</v>
      </c>
      <c r="E51" s="314">
        <v>109.18472504792817</v>
      </c>
      <c r="F51" s="315">
        <v>9.0691391176078565E-2</v>
      </c>
      <c r="G51" s="316">
        <v>-4.2925125983742984E-2</v>
      </c>
      <c r="H51" s="317"/>
      <c r="I51" s="312">
        <v>46.481588371241415</v>
      </c>
      <c r="J51" s="312">
        <v>62.703136676686761</v>
      </c>
      <c r="K51" s="318">
        <v>4.5848022716488142E-2</v>
      </c>
      <c r="L51" s="318">
        <v>0.32984956079183259</v>
      </c>
      <c r="M51" s="317">
        <v>-8.1608602572454947E-3</v>
      </c>
      <c r="N51" s="317">
        <v>-6.7162714535262902E-2</v>
      </c>
      <c r="P51" s="312">
        <v>3002.3268659999999</v>
      </c>
      <c r="Q51" s="312">
        <v>4306.2736519999999</v>
      </c>
      <c r="R51" s="313">
        <v>7308.6005179999993</v>
      </c>
    </row>
    <row r="52" spans="1:18" ht="12.75" x14ac:dyDescent="0.25">
      <c r="A52" s="237" t="s">
        <v>2072</v>
      </c>
      <c r="B52" s="321">
        <v>542.46014500000001</v>
      </c>
      <c r="C52" s="321">
        <v>22.649149000000001</v>
      </c>
      <c r="D52" s="322">
        <v>565.10929399999998</v>
      </c>
      <c r="E52" s="323">
        <v>8.8209263396863964</v>
      </c>
      <c r="F52" s="324">
        <v>7.3268681205792344E-3</v>
      </c>
      <c r="G52" s="325">
        <v>0.40750645142176345</v>
      </c>
      <c r="H52" s="326"/>
      <c r="I52" s="321">
        <v>8.4673903474335752</v>
      </c>
      <c r="J52" s="321">
        <v>0.35353599225282223</v>
      </c>
      <c r="K52" s="327">
        <v>8.3519758812437232E-3</v>
      </c>
      <c r="L52" s="327">
        <v>1.8597744538680395E-3</v>
      </c>
      <c r="M52" s="326">
        <v>0.4330849702232995</v>
      </c>
      <c r="N52" s="326">
        <v>-1.3994619386316742E-2</v>
      </c>
      <c r="O52" s="231"/>
      <c r="P52" s="321">
        <v>378.52615600000001</v>
      </c>
      <c r="Q52" s="321">
        <v>22.970614000000001</v>
      </c>
      <c r="R52" s="322">
        <v>401.49677000000003</v>
      </c>
    </row>
    <row r="53" spans="1:18" ht="12.75" x14ac:dyDescent="0.25">
      <c r="A53" s="237" t="s">
        <v>302</v>
      </c>
      <c r="B53" s="321">
        <v>274.64005700000001</v>
      </c>
      <c r="C53" s="321">
        <v>4.1343999999999999E-2</v>
      </c>
      <c r="D53" s="322">
        <v>274.68140099999999</v>
      </c>
      <c r="E53" s="323">
        <v>4.2875677870250382</v>
      </c>
      <c r="F53" s="324">
        <v>3.5613542754845246E-3</v>
      </c>
      <c r="G53" s="325">
        <v>1.75683532254991E-2</v>
      </c>
      <c r="H53" s="326"/>
      <c r="I53" s="321">
        <v>4.2869224386252505</v>
      </c>
      <c r="J53" s="321">
        <v>6.4534839978758944E-4</v>
      </c>
      <c r="K53" s="327">
        <v>4.2284896931688897E-3</v>
      </c>
      <c r="L53" s="327">
        <v>3.3948522754969831E-6</v>
      </c>
      <c r="M53" s="326">
        <v>1.7468523870872055E-2</v>
      </c>
      <c r="N53" s="326">
        <v>1.9220439607039363</v>
      </c>
      <c r="O53" s="231"/>
      <c r="P53" s="321">
        <v>269.924868</v>
      </c>
      <c r="Q53" s="321">
        <v>1.4149E-2</v>
      </c>
      <c r="R53" s="322">
        <v>269.93901699999998</v>
      </c>
    </row>
    <row r="54" spans="1:18" ht="12.75" x14ac:dyDescent="0.25">
      <c r="A54" s="237" t="s">
        <v>303</v>
      </c>
      <c r="B54" s="321">
        <v>465.24554999999998</v>
      </c>
      <c r="C54" s="321">
        <v>193.853543</v>
      </c>
      <c r="D54" s="322">
        <v>659.09909300000004</v>
      </c>
      <c r="E54" s="323">
        <v>10.288035627152709</v>
      </c>
      <c r="F54" s="324">
        <v>8.5454834738647716E-3</v>
      </c>
      <c r="G54" s="325">
        <v>9.0825550507403596E-2</v>
      </c>
      <c r="H54" s="326"/>
      <c r="I54" s="321">
        <v>7.2621292376353752</v>
      </c>
      <c r="J54" s="321">
        <v>3.0259063895173344</v>
      </c>
      <c r="K54" s="327">
        <v>7.1631430405932782E-3</v>
      </c>
      <c r="L54" s="327">
        <v>1.5917766582011956E-2</v>
      </c>
      <c r="M54" s="326">
        <v>6.1375338596229678E-2</v>
      </c>
      <c r="N54" s="326">
        <v>0.16864929404533813</v>
      </c>
      <c r="O54" s="231"/>
      <c r="P54" s="321">
        <v>438.342152</v>
      </c>
      <c r="Q54" s="321">
        <v>165.878287</v>
      </c>
      <c r="R54" s="322">
        <v>604.22043899999994</v>
      </c>
    </row>
    <row r="55" spans="1:18" ht="12.75" x14ac:dyDescent="0.25">
      <c r="A55" s="237" t="s">
        <v>304</v>
      </c>
      <c r="B55" s="321">
        <v>1627.0117419999999</v>
      </c>
      <c r="C55" s="321">
        <v>3550.6401839999999</v>
      </c>
      <c r="D55" s="322">
        <v>5177.6519259999995</v>
      </c>
      <c r="E55" s="323">
        <v>80.819209198462431</v>
      </c>
      <c r="F55" s="324">
        <v>6.713032901572677E-2</v>
      </c>
      <c r="G55" s="325">
        <v>-0.10013515437824616</v>
      </c>
      <c r="H55" s="326"/>
      <c r="I55" s="321">
        <v>25.396416024944813</v>
      </c>
      <c r="J55" s="321">
        <v>55.422793173517611</v>
      </c>
      <c r="K55" s="327">
        <v>2.5050251069936823E-2</v>
      </c>
      <c r="L55" s="327">
        <v>0.29155134742945593</v>
      </c>
      <c r="M55" s="326">
        <v>-0.12155607830576398</v>
      </c>
      <c r="N55" s="326">
        <v>-8.9966450900793249E-2</v>
      </c>
      <c r="O55" s="231"/>
      <c r="P55" s="321">
        <v>1852.1520860000001</v>
      </c>
      <c r="Q55" s="321">
        <v>3901.6585570000002</v>
      </c>
      <c r="R55" s="322">
        <v>5753.8106430000007</v>
      </c>
    </row>
    <row r="56" spans="1:18" ht="12.75" x14ac:dyDescent="0.25">
      <c r="A56" s="617" t="s">
        <v>305</v>
      </c>
      <c r="B56" s="339">
        <v>1418.794858</v>
      </c>
      <c r="C56" s="339">
        <v>3318.7150430000002</v>
      </c>
      <c r="D56" s="340">
        <v>4737.5099010000004</v>
      </c>
      <c r="E56" s="340">
        <v>73.948926895999691</v>
      </c>
      <c r="F56" s="341">
        <v>6.1423711542364742E-2</v>
      </c>
      <c r="G56" s="342">
        <v>8.9968238953574975E-4</v>
      </c>
      <c r="H56" s="326"/>
      <c r="I56" s="339">
        <v>22.146308805078373</v>
      </c>
      <c r="J56" s="339">
        <v>51.802618090921321</v>
      </c>
      <c r="K56" s="341">
        <v>2.1844444322169719E-2</v>
      </c>
      <c r="L56" s="341">
        <v>0.27250743313309356</v>
      </c>
      <c r="M56" s="342">
        <v>0.13404473311772658</v>
      </c>
      <c r="N56" s="342">
        <v>-4.6937528682277407E-2</v>
      </c>
      <c r="O56" s="344"/>
      <c r="P56" s="339">
        <v>1251.092498</v>
      </c>
      <c r="Q56" s="339">
        <v>3482.1589800000002</v>
      </c>
      <c r="R56" s="345">
        <v>4733.2514780000001</v>
      </c>
    </row>
    <row r="57" spans="1:18" ht="12.75" x14ac:dyDescent="0.25">
      <c r="A57" s="618" t="s">
        <v>306</v>
      </c>
      <c r="B57" s="339">
        <v>208.216883</v>
      </c>
      <c r="C57" s="339">
        <v>231.92514</v>
      </c>
      <c r="D57" s="340">
        <v>440.14202299999999</v>
      </c>
      <c r="E57" s="340">
        <v>6.8702822712442524</v>
      </c>
      <c r="F57" s="341">
        <v>5.7066174474312437E-3</v>
      </c>
      <c r="G57" s="342">
        <v>-0.56872463789860206</v>
      </c>
      <c r="H57" s="326"/>
      <c r="I57" s="339">
        <v>3.2501072042572012</v>
      </c>
      <c r="J57" s="339">
        <v>3.6201750669870512</v>
      </c>
      <c r="K57" s="341">
        <v>3.2058067323706262E-3</v>
      </c>
      <c r="L57" s="341">
        <v>1.9043914214250106E-2</v>
      </c>
      <c r="M57" s="342">
        <v>-0.65358362605472653</v>
      </c>
      <c r="N57" s="342">
        <v>-0.44713855920559975</v>
      </c>
      <c r="O57" s="344"/>
      <c r="P57" s="339">
        <v>601.05958799999996</v>
      </c>
      <c r="Q57" s="339">
        <v>419.49957599999999</v>
      </c>
      <c r="R57" s="345">
        <v>1020.559164</v>
      </c>
    </row>
    <row r="58" spans="1:18" ht="12.75" x14ac:dyDescent="0.25">
      <c r="A58" s="398" t="s">
        <v>307</v>
      </c>
      <c r="B58" s="329">
        <v>68.467799999999997</v>
      </c>
      <c r="C58" s="329">
        <v>249.868403</v>
      </c>
      <c r="D58" s="330">
        <v>318.33620300000001</v>
      </c>
      <c r="E58" s="331">
        <v>4.9689860487738784</v>
      </c>
      <c r="F58" s="332">
        <v>4.127356251527054E-3</v>
      </c>
      <c r="G58" s="333">
        <v>0.14044369011999147</v>
      </c>
      <c r="H58" s="326"/>
      <c r="I58" s="329">
        <v>1.0687302913839183</v>
      </c>
      <c r="J58" s="329">
        <v>3.9002557573899606</v>
      </c>
      <c r="K58" s="334">
        <v>1.0541630007524681E-3</v>
      </c>
      <c r="L58" s="334">
        <v>2.0517277392108825E-2</v>
      </c>
      <c r="M58" s="335">
        <v>8.0247230103145606E-2</v>
      </c>
      <c r="N58" s="335">
        <v>0.15812763894953075</v>
      </c>
      <c r="O58" s="231"/>
      <c r="P58" s="329">
        <v>63.381602000000001</v>
      </c>
      <c r="Q58" s="329">
        <v>215.75204199999999</v>
      </c>
      <c r="R58" s="330">
        <v>279.133644</v>
      </c>
    </row>
    <row r="59" spans="1:18" s="319" customFormat="1" ht="12.75" x14ac:dyDescent="0.25">
      <c r="A59" s="403" t="s">
        <v>308</v>
      </c>
      <c r="B59" s="312">
        <v>603.81357200000002</v>
      </c>
      <c r="C59" s="312">
        <v>415.39254599999998</v>
      </c>
      <c r="D59" s="313">
        <v>1019.2061180000001</v>
      </c>
      <c r="E59" s="314">
        <v>15.909032442555658</v>
      </c>
      <c r="F59" s="315">
        <v>1.3214415146875142E-2</v>
      </c>
      <c r="G59" s="316">
        <v>-9.5347160764240324E-2</v>
      </c>
      <c r="H59" s="317"/>
      <c r="I59" s="312">
        <v>9.4250706864412841</v>
      </c>
      <c r="J59" s="312">
        <v>6.4839617561143728</v>
      </c>
      <c r="K59" s="315">
        <v>9.2966025920883464E-3</v>
      </c>
      <c r="L59" s="315">
        <v>3.4108850861372511E-2</v>
      </c>
      <c r="M59" s="316">
        <v>-6.4271248086302912E-2</v>
      </c>
      <c r="N59" s="316">
        <v>-0.13700771130063938</v>
      </c>
      <c r="P59" s="312">
        <v>645.28697099999999</v>
      </c>
      <c r="Q59" s="312">
        <v>481.33981199999999</v>
      </c>
      <c r="R59" s="313">
        <v>1126.6267829999999</v>
      </c>
    </row>
    <row r="60" spans="1:18" ht="12.75" x14ac:dyDescent="0.25">
      <c r="A60" s="237" t="s">
        <v>309</v>
      </c>
      <c r="B60" s="321">
        <v>191.55498900000001</v>
      </c>
      <c r="C60" s="321">
        <v>98.056866999999997</v>
      </c>
      <c r="D60" s="322">
        <v>289.61185599999999</v>
      </c>
      <c r="E60" s="323">
        <v>4.5206208356500044</v>
      </c>
      <c r="F60" s="324">
        <v>3.7549335988591686E-3</v>
      </c>
      <c r="G60" s="325">
        <v>-0.14778905629387928</v>
      </c>
      <c r="H60" s="326"/>
      <c r="I60" s="321">
        <v>2.990027709522042</v>
      </c>
      <c r="J60" s="321">
        <v>1.5305931261279626</v>
      </c>
      <c r="K60" s="324">
        <v>2.949272242037075E-3</v>
      </c>
      <c r="L60" s="324">
        <v>8.0516780684755963E-3</v>
      </c>
      <c r="M60" s="325">
        <v>-4.4342653110392094E-2</v>
      </c>
      <c r="N60" s="325">
        <v>-0.29654235358895276</v>
      </c>
      <c r="O60" s="231"/>
      <c r="P60" s="321">
        <v>200.44317100000001</v>
      </c>
      <c r="Q60" s="321">
        <v>139.392709</v>
      </c>
      <c r="R60" s="322">
        <v>339.83587999999997</v>
      </c>
    </row>
    <row r="61" spans="1:18" ht="12.75" x14ac:dyDescent="0.25">
      <c r="A61" s="237" t="s">
        <v>310</v>
      </c>
      <c r="B61" s="321">
        <v>190.99182099999999</v>
      </c>
      <c r="C61" s="321">
        <v>113.466683</v>
      </c>
      <c r="D61" s="322">
        <v>304.458504</v>
      </c>
      <c r="E61" s="322">
        <v>4.7523657207363446</v>
      </c>
      <c r="F61" s="324">
        <v>3.9474263309441267E-3</v>
      </c>
      <c r="G61" s="325">
        <v>-1.6428935129483513E-2</v>
      </c>
      <c r="H61" s="325"/>
      <c r="I61" s="321">
        <v>2.9812370853054304</v>
      </c>
      <c r="J61" s="321">
        <v>1.7711286354309135</v>
      </c>
      <c r="K61" s="324">
        <v>2.9406014381145335E-3</v>
      </c>
      <c r="L61" s="324">
        <v>9.3170140038613802E-3</v>
      </c>
      <c r="M61" s="325">
        <v>-1.2431864938451387E-3</v>
      </c>
      <c r="N61" s="325">
        <v>-4.0973397098901465E-2</v>
      </c>
      <c r="O61" s="231"/>
      <c r="P61" s="321">
        <v>191.229555</v>
      </c>
      <c r="Q61" s="321">
        <v>118.31442699999999</v>
      </c>
      <c r="R61" s="322">
        <v>309.54398200000003</v>
      </c>
    </row>
    <row r="62" spans="1:18" ht="12.75" x14ac:dyDescent="0.25">
      <c r="A62" s="404" t="s">
        <v>311</v>
      </c>
      <c r="B62" s="321">
        <v>20.316057000000001</v>
      </c>
      <c r="C62" s="321">
        <v>55.179943000000002</v>
      </c>
      <c r="D62" s="322">
        <v>75.496000000000009</v>
      </c>
      <c r="E62" s="322">
        <v>1.1784351487607359</v>
      </c>
      <c r="F62" s="324">
        <v>9.7883584910788963E-4</v>
      </c>
      <c r="G62" s="325">
        <v>-0.24093948679220534</v>
      </c>
      <c r="H62" s="325"/>
      <c r="I62" s="321">
        <v>0.31711820034209209</v>
      </c>
      <c r="J62" s="321">
        <v>0.86131694841864359</v>
      </c>
      <c r="K62" s="324">
        <v>3.1279573187072151E-4</v>
      </c>
      <c r="L62" s="324">
        <v>4.5309538277705065E-3</v>
      </c>
      <c r="M62" s="325">
        <v>-0.16606235501261368</v>
      </c>
      <c r="N62" s="325">
        <v>-0.26522937856730477</v>
      </c>
      <c r="O62" s="231"/>
      <c r="P62" s="321">
        <v>24.361602000000001</v>
      </c>
      <c r="Q62" s="321">
        <v>75.098189000000005</v>
      </c>
      <c r="R62" s="322">
        <v>99.45979100000001</v>
      </c>
    </row>
    <row r="63" spans="1:18" ht="12.75" x14ac:dyDescent="0.25">
      <c r="A63" s="405" t="s">
        <v>312</v>
      </c>
      <c r="B63" s="329">
        <v>200.950704</v>
      </c>
      <c r="C63" s="329">
        <v>148.68905100000001</v>
      </c>
      <c r="D63" s="330">
        <v>349.63975500000004</v>
      </c>
      <c r="E63" s="330">
        <v>5.4576106905808555</v>
      </c>
      <c r="F63" s="332">
        <v>4.5332193290677581E-3</v>
      </c>
      <c r="G63" s="333">
        <v>-7.4505903094220227E-2</v>
      </c>
      <c r="H63" s="325"/>
      <c r="I63" s="329">
        <v>3.1366876756624795</v>
      </c>
      <c r="J63" s="329">
        <v>2.3209230149183746</v>
      </c>
      <c r="K63" s="332">
        <v>3.0939331646695381E-3</v>
      </c>
      <c r="L63" s="332">
        <v>1.2209204797040369E-2</v>
      </c>
      <c r="M63" s="333">
        <v>-0.1234530467197541</v>
      </c>
      <c r="N63" s="333">
        <v>1.0406068328174811E-3</v>
      </c>
      <c r="O63" s="231"/>
      <c r="P63" s="329">
        <v>229.25264100000001</v>
      </c>
      <c r="Q63" s="329">
        <v>148.53448499999999</v>
      </c>
      <c r="R63" s="330">
        <v>377.787126</v>
      </c>
    </row>
    <row r="64" spans="1:18" ht="12.75" x14ac:dyDescent="0.25">
      <c r="A64" s="616"/>
      <c r="B64" s="280"/>
      <c r="C64" s="280"/>
      <c r="D64" s="281"/>
      <c r="E64" s="282"/>
      <c r="F64" s="351"/>
      <c r="G64" s="284"/>
      <c r="H64" s="326"/>
      <c r="I64" s="352"/>
      <c r="J64" s="352"/>
      <c r="K64" s="353"/>
      <c r="L64" s="353"/>
      <c r="M64" s="317"/>
      <c r="N64" s="326"/>
      <c r="O64" s="231"/>
      <c r="P64" s="329"/>
      <c r="Q64" s="329"/>
      <c r="R64" s="330"/>
    </row>
    <row r="65" spans="1:18" s="319" customFormat="1" ht="17.45" customHeight="1" x14ac:dyDescent="0.25">
      <c r="A65" s="354" t="s">
        <v>313</v>
      </c>
      <c r="B65" s="280">
        <v>64949.917565999996</v>
      </c>
      <c r="C65" s="280">
        <v>12178.438602</v>
      </c>
      <c r="D65" s="281">
        <v>77128.356167999998</v>
      </c>
      <c r="E65" s="282">
        <v>1203.9149872113499</v>
      </c>
      <c r="F65" s="351">
        <v>1</v>
      </c>
      <c r="G65" s="284">
        <v>2.6610353358530237E-2</v>
      </c>
      <c r="H65" s="317"/>
      <c r="I65" s="280">
        <v>1013.8188217771369</v>
      </c>
      <c r="J65" s="280">
        <v>190.09616543421316</v>
      </c>
      <c r="K65" s="355">
        <v>1</v>
      </c>
      <c r="L65" s="355">
        <v>1</v>
      </c>
      <c r="M65" s="356">
        <v>3.7796286510207722E-2</v>
      </c>
      <c r="N65" s="356">
        <v>-2.9195394006031772E-2</v>
      </c>
      <c r="P65" s="280">
        <v>62584.457479999997</v>
      </c>
      <c r="Q65" s="280">
        <v>12544.685642</v>
      </c>
      <c r="R65" s="281">
        <v>75129.143121999994</v>
      </c>
    </row>
    <row r="66" spans="1:18" s="319" customFormat="1" ht="14.1" customHeight="1" x14ac:dyDescent="0.25">
      <c r="A66" s="357" t="s">
        <v>314</v>
      </c>
      <c r="B66" s="358">
        <v>837.68729499999995</v>
      </c>
      <c r="C66" s="358"/>
      <c r="D66" s="359">
        <v>837.68729499999995</v>
      </c>
      <c r="E66" s="360">
        <v>13.075661652250494</v>
      </c>
      <c r="F66" s="361"/>
      <c r="G66" s="362">
        <v>0.11771676497381778</v>
      </c>
      <c r="H66" s="317"/>
      <c r="I66" s="312"/>
      <c r="J66" s="312"/>
      <c r="K66" s="318"/>
      <c r="L66" s="318"/>
      <c r="M66" s="317"/>
      <c r="N66" s="317"/>
      <c r="P66" s="358">
        <v>749.462942</v>
      </c>
      <c r="Q66" s="280"/>
      <c r="R66" s="281">
        <v>749.462942</v>
      </c>
    </row>
    <row r="67" spans="1:18" s="366" customFormat="1" ht="12.75" x14ac:dyDescent="0.2">
      <c r="A67" s="299" t="s">
        <v>315</v>
      </c>
      <c r="B67" s="363"/>
      <c r="C67" s="363"/>
      <c r="D67" s="363"/>
      <c r="E67" s="363"/>
      <c r="F67" s="364"/>
      <c r="G67" s="364"/>
      <c r="H67" s="363"/>
      <c r="I67" s="363"/>
      <c r="J67" s="363"/>
      <c r="K67" s="363"/>
      <c r="L67" s="365"/>
      <c r="P67" s="299"/>
      <c r="Q67" s="299"/>
    </row>
    <row r="68" spans="1:18" ht="26.45" customHeight="1" x14ac:dyDescent="0.25">
      <c r="A68" s="1746" t="s">
        <v>316</v>
      </c>
      <c r="B68" s="1746"/>
      <c r="C68" s="1746"/>
      <c r="D68" s="1746"/>
      <c r="E68" s="1746"/>
      <c r="F68" s="1746"/>
      <c r="G68" s="1746"/>
      <c r="H68" s="367"/>
      <c r="L68" s="368"/>
      <c r="M68" s="368"/>
      <c r="O68" s="231"/>
      <c r="P68" s="231"/>
      <c r="Q68" s="231"/>
    </row>
    <row r="69" spans="1:18" ht="12.75" x14ac:dyDescent="0.25">
      <c r="A69" s="369"/>
      <c r="B69" s="370"/>
      <c r="C69" s="370"/>
      <c r="D69" s="370"/>
      <c r="E69" s="370"/>
      <c r="F69" s="370"/>
      <c r="G69" s="370"/>
      <c r="H69" s="370"/>
      <c r="L69" s="369"/>
      <c r="M69" s="369"/>
      <c r="O69" s="231"/>
      <c r="P69" s="231"/>
      <c r="Q69" s="231"/>
    </row>
    <row r="70" spans="1:18" ht="12.75" x14ac:dyDescent="0.25">
      <c r="A70" s="369"/>
      <c r="B70" s="370"/>
      <c r="C70" s="370"/>
      <c r="D70" s="370"/>
      <c r="E70" s="370"/>
      <c r="F70" s="370"/>
      <c r="G70" s="370"/>
      <c r="H70" s="370"/>
      <c r="L70" s="369"/>
      <c r="M70" s="369"/>
      <c r="O70" s="231"/>
      <c r="P70" s="231"/>
      <c r="Q70" s="231"/>
    </row>
    <row r="71" spans="1:18" ht="12.75" x14ac:dyDescent="0.25">
      <c r="A71" s="369"/>
      <c r="B71" s="370"/>
      <c r="C71" s="370"/>
      <c r="D71" s="370"/>
      <c r="E71" s="370"/>
      <c r="F71" s="370"/>
      <c r="G71" s="370"/>
      <c r="H71" s="370"/>
      <c r="L71" s="369"/>
      <c r="M71" s="369"/>
      <c r="O71" s="231"/>
      <c r="P71" s="231"/>
      <c r="Q71" s="231"/>
    </row>
    <row r="72" spans="1:18" ht="12.75" x14ac:dyDescent="0.25">
      <c r="A72" s="369"/>
      <c r="B72" s="370"/>
      <c r="C72" s="370"/>
      <c r="D72" s="370"/>
      <c r="E72" s="370"/>
      <c r="F72" s="370"/>
      <c r="G72" s="370"/>
      <c r="H72" s="370"/>
      <c r="L72" s="369"/>
      <c r="M72" s="369"/>
      <c r="O72" s="231"/>
      <c r="P72" s="231"/>
      <c r="Q72" s="231"/>
    </row>
    <row r="73" spans="1:18" ht="12.75" x14ac:dyDescent="0.25">
      <c r="A73" s="369"/>
      <c r="B73" s="370"/>
      <c r="C73" s="370"/>
      <c r="D73" s="370"/>
      <c r="E73" s="370"/>
      <c r="F73" s="370"/>
      <c r="G73" s="370"/>
      <c r="H73" s="370"/>
      <c r="L73" s="369"/>
      <c r="M73" s="369"/>
      <c r="O73" s="231"/>
      <c r="P73" s="231"/>
      <c r="Q73" s="231"/>
    </row>
    <row r="74" spans="1:18" ht="12.75" x14ac:dyDescent="0.25">
      <c r="A74" s="369"/>
      <c r="B74" s="370"/>
      <c r="C74" s="370"/>
      <c r="D74" s="370"/>
      <c r="E74" s="370"/>
      <c r="F74" s="370"/>
      <c r="G74" s="370"/>
      <c r="H74" s="370"/>
      <c r="L74" s="369"/>
      <c r="M74" s="369"/>
      <c r="O74" s="231"/>
      <c r="P74" s="231"/>
      <c r="Q74" s="231"/>
    </row>
    <row r="75" spans="1:18" ht="12.75" x14ac:dyDescent="0.25">
      <c r="A75" s="369"/>
      <c r="B75" s="370"/>
      <c r="C75" s="370"/>
      <c r="D75" s="370"/>
      <c r="E75" s="370"/>
      <c r="F75" s="370"/>
      <c r="G75" s="370"/>
      <c r="H75" s="370"/>
      <c r="L75" s="369"/>
      <c r="M75" s="369"/>
      <c r="O75" s="231"/>
      <c r="P75" s="231"/>
      <c r="Q75" s="231"/>
    </row>
    <row r="76" spans="1:18" ht="12.75" x14ac:dyDescent="0.25">
      <c r="A76" s="369"/>
      <c r="B76" s="370"/>
      <c r="C76" s="370"/>
      <c r="D76" s="370"/>
      <c r="E76" s="370"/>
      <c r="F76" s="370"/>
      <c r="G76" s="370"/>
      <c r="H76" s="370"/>
      <c r="L76" s="369"/>
      <c r="M76" s="369"/>
      <c r="O76" s="231"/>
      <c r="P76" s="231"/>
      <c r="Q76" s="231"/>
    </row>
    <row r="77" spans="1:18" ht="12.75" x14ac:dyDescent="0.25">
      <c r="A77" s="369"/>
      <c r="B77" s="370"/>
      <c r="C77" s="370"/>
      <c r="D77" s="370"/>
      <c r="E77" s="370"/>
      <c r="F77" s="370"/>
      <c r="G77" s="370"/>
      <c r="H77" s="370"/>
      <c r="L77" s="369"/>
      <c r="M77" s="369"/>
      <c r="O77" s="231"/>
      <c r="P77" s="231"/>
      <c r="Q77" s="231"/>
    </row>
    <row r="78" spans="1:18" ht="12.75" x14ac:dyDescent="0.25">
      <c r="A78" s="369"/>
      <c r="B78" s="370"/>
      <c r="C78" s="370"/>
      <c r="D78" s="370"/>
      <c r="E78" s="370"/>
      <c r="F78" s="370"/>
      <c r="G78" s="370"/>
      <c r="H78" s="370"/>
      <c r="L78" s="369"/>
      <c r="M78" s="369"/>
      <c r="O78" s="231"/>
      <c r="P78" s="231"/>
      <c r="Q78" s="231"/>
    </row>
    <row r="79" spans="1:18" ht="12.75" x14ac:dyDescent="0.25">
      <c r="A79" s="369"/>
      <c r="B79" s="370"/>
      <c r="C79" s="370"/>
      <c r="D79" s="370"/>
      <c r="E79" s="370"/>
      <c r="F79" s="370"/>
      <c r="G79" s="370"/>
      <c r="H79" s="370"/>
      <c r="L79" s="369"/>
      <c r="M79" s="369"/>
      <c r="O79" s="231"/>
      <c r="P79" s="231"/>
      <c r="Q79" s="231"/>
    </row>
    <row r="80" spans="1:18" ht="12.75" x14ac:dyDescent="0.25">
      <c r="A80" s="369"/>
      <c r="B80" s="370"/>
      <c r="C80" s="370"/>
      <c r="D80" s="370"/>
      <c r="E80" s="370"/>
      <c r="F80" s="370"/>
      <c r="G80" s="370"/>
      <c r="H80" s="370"/>
      <c r="I80" s="370"/>
      <c r="J80" s="370"/>
      <c r="K80" s="370"/>
      <c r="O80" s="231"/>
    </row>
    <row r="81" spans="1:17" ht="12.75" x14ac:dyDescent="0.25">
      <c r="A81" s="369"/>
      <c r="B81" s="370"/>
      <c r="C81" s="370"/>
      <c r="D81" s="370"/>
      <c r="E81" s="370"/>
      <c r="F81" s="370"/>
      <c r="G81" s="370"/>
      <c r="H81" s="370"/>
      <c r="I81" s="370"/>
      <c r="J81" s="370"/>
      <c r="K81" s="370"/>
      <c r="O81" s="231"/>
    </row>
    <row r="82" spans="1:17" ht="12.75" x14ac:dyDescent="0.25">
      <c r="A82" s="369"/>
      <c r="B82" s="370"/>
      <c r="C82" s="370"/>
      <c r="D82" s="370"/>
      <c r="E82" s="370"/>
      <c r="F82" s="370"/>
      <c r="G82" s="370"/>
      <c r="H82" s="370"/>
      <c r="I82" s="370"/>
      <c r="J82" s="370"/>
      <c r="K82" s="370"/>
      <c r="O82" s="231"/>
    </row>
    <row r="83" spans="1:17" s="370" customFormat="1" ht="12.75" x14ac:dyDescent="0.25">
      <c r="A83" s="369"/>
      <c r="P83" s="369"/>
      <c r="Q83" s="369"/>
    </row>
    <row r="84" spans="1:17" s="370" customFormat="1" ht="12.75" x14ac:dyDescent="0.25">
      <c r="A84" s="369"/>
      <c r="P84" s="369"/>
      <c r="Q84" s="369"/>
    </row>
    <row r="85" spans="1:17" s="370" customFormat="1" ht="12.75" x14ac:dyDescent="0.25">
      <c r="A85" s="369"/>
      <c r="P85" s="369"/>
      <c r="Q85" s="369"/>
    </row>
    <row r="86" spans="1:17" s="370" customFormat="1" ht="12.75" x14ac:dyDescent="0.25">
      <c r="A86" s="369"/>
      <c r="P86" s="369"/>
      <c r="Q86" s="369"/>
    </row>
    <row r="87" spans="1:17" s="370" customFormat="1" ht="12.75" x14ac:dyDescent="0.25">
      <c r="A87" s="369"/>
      <c r="P87" s="369"/>
      <c r="Q87" s="369"/>
    </row>
    <row r="88" spans="1:17" s="370" customFormat="1" ht="12.75" x14ac:dyDescent="0.25">
      <c r="A88" s="369"/>
      <c r="P88" s="369"/>
      <c r="Q88" s="369"/>
    </row>
    <row r="89" spans="1:17" s="370" customFormat="1" ht="12.75" x14ac:dyDescent="0.25">
      <c r="A89" s="369"/>
      <c r="P89" s="369"/>
      <c r="Q89" s="369"/>
    </row>
    <row r="90" spans="1:17" s="370" customFormat="1" ht="12.75" x14ac:dyDescent="0.25">
      <c r="A90" s="369"/>
      <c r="P90" s="369"/>
      <c r="Q90" s="369"/>
    </row>
    <row r="91" spans="1:17" s="370" customFormat="1" ht="12.75" x14ac:dyDescent="0.25">
      <c r="A91" s="369"/>
      <c r="P91" s="369"/>
      <c r="Q91" s="369"/>
    </row>
    <row r="92" spans="1:17" s="370" customFormat="1" ht="12.75" x14ac:dyDescent="0.25">
      <c r="A92" s="369"/>
      <c r="P92" s="369"/>
      <c r="Q92" s="369"/>
    </row>
    <row r="93" spans="1:17" s="370" customFormat="1" ht="12.75" x14ac:dyDescent="0.25">
      <c r="A93" s="369"/>
      <c r="P93" s="369"/>
      <c r="Q93" s="369"/>
    </row>
    <row r="94" spans="1:17" s="370" customFormat="1" ht="12.75" x14ac:dyDescent="0.25">
      <c r="A94" s="369"/>
      <c r="P94" s="369"/>
      <c r="Q94" s="369"/>
    </row>
    <row r="95" spans="1:17" s="370" customFormat="1" ht="12.75" x14ac:dyDescent="0.25">
      <c r="A95" s="369"/>
      <c r="P95" s="369"/>
      <c r="Q95" s="369"/>
    </row>
    <row r="96" spans="1:17" s="370" customFormat="1" ht="12.75" x14ac:dyDescent="0.25">
      <c r="A96" s="369"/>
      <c r="P96" s="369"/>
      <c r="Q96" s="369"/>
    </row>
    <row r="97" spans="1:17" s="370" customFormat="1" ht="12.75" x14ac:dyDescent="0.25">
      <c r="A97" s="369"/>
      <c r="P97" s="369"/>
      <c r="Q97" s="369"/>
    </row>
    <row r="98" spans="1:17" s="370" customFormat="1" ht="12.75" x14ac:dyDescent="0.25">
      <c r="A98" s="369"/>
      <c r="P98" s="369"/>
      <c r="Q98" s="369"/>
    </row>
    <row r="99" spans="1:17" s="370" customFormat="1" ht="12.75" x14ac:dyDescent="0.25">
      <c r="A99" s="369"/>
      <c r="P99" s="369"/>
      <c r="Q99" s="369"/>
    </row>
    <row r="100" spans="1:17" s="370" customFormat="1" ht="12.75" x14ac:dyDescent="0.25">
      <c r="A100" s="369"/>
      <c r="P100" s="369"/>
      <c r="Q100" s="369"/>
    </row>
    <row r="101" spans="1:17" s="370" customFormat="1" ht="12.75" x14ac:dyDescent="0.25">
      <c r="A101" s="369"/>
      <c r="P101" s="369"/>
      <c r="Q101" s="369"/>
    </row>
    <row r="102" spans="1:17" s="370" customFormat="1" ht="12.75" x14ac:dyDescent="0.25">
      <c r="A102" s="369"/>
      <c r="P102" s="369"/>
      <c r="Q102" s="369"/>
    </row>
    <row r="103" spans="1:17" s="370" customFormat="1" ht="12.75" x14ac:dyDescent="0.25">
      <c r="A103" s="369"/>
      <c r="P103" s="369"/>
      <c r="Q103" s="369"/>
    </row>
    <row r="104" spans="1:17" s="370" customFormat="1" ht="12.75" x14ac:dyDescent="0.25">
      <c r="A104" s="369"/>
      <c r="P104" s="369"/>
      <c r="Q104" s="369"/>
    </row>
    <row r="105" spans="1:17" s="370" customFormat="1" ht="12.75" x14ac:dyDescent="0.25">
      <c r="A105" s="369"/>
      <c r="P105" s="369"/>
      <c r="Q105" s="369"/>
    </row>
    <row r="106" spans="1:17" s="370" customFormat="1" ht="12.75" x14ac:dyDescent="0.25">
      <c r="A106" s="369"/>
      <c r="P106" s="369"/>
      <c r="Q106" s="369"/>
    </row>
    <row r="107" spans="1:17" s="370" customFormat="1" ht="12.75" x14ac:dyDescent="0.25">
      <c r="A107" s="369"/>
      <c r="P107" s="369"/>
      <c r="Q107" s="369"/>
    </row>
    <row r="108" spans="1:17" s="370" customFormat="1" ht="12.75" x14ac:dyDescent="0.25">
      <c r="A108" s="369"/>
      <c r="P108" s="369"/>
      <c r="Q108" s="369"/>
    </row>
    <row r="109" spans="1:17" s="370" customFormat="1" ht="12.75" x14ac:dyDescent="0.25">
      <c r="A109" s="369"/>
      <c r="P109" s="369"/>
      <c r="Q109" s="369"/>
    </row>
    <row r="110" spans="1:17" s="370" customFormat="1" ht="12.75" x14ac:dyDescent="0.25">
      <c r="A110" s="369"/>
      <c r="P110" s="369"/>
      <c r="Q110" s="369"/>
    </row>
    <row r="111" spans="1:17" s="370" customFormat="1" ht="12.75" x14ac:dyDescent="0.25">
      <c r="A111" s="369"/>
      <c r="P111" s="369"/>
      <c r="Q111" s="369"/>
    </row>
    <row r="112" spans="1:17" s="370" customFormat="1" ht="12.75" x14ac:dyDescent="0.25">
      <c r="A112" s="369"/>
      <c r="P112" s="369"/>
      <c r="Q112" s="369"/>
    </row>
    <row r="113" spans="1:17" s="370" customFormat="1" ht="12.75" x14ac:dyDescent="0.25">
      <c r="A113" s="369"/>
      <c r="P113" s="369"/>
      <c r="Q113" s="369"/>
    </row>
    <row r="114" spans="1:17" s="370" customFormat="1" ht="12.75" x14ac:dyDescent="0.25">
      <c r="A114" s="369"/>
      <c r="P114" s="369"/>
      <c r="Q114" s="369"/>
    </row>
    <row r="115" spans="1:17" s="370" customFormat="1" ht="12.75" x14ac:dyDescent="0.25">
      <c r="A115" s="369"/>
      <c r="P115" s="369"/>
      <c r="Q115" s="369"/>
    </row>
    <row r="116" spans="1:17" ht="12.75" x14ac:dyDescent="0.25">
      <c r="O116" s="231"/>
    </row>
    <row r="117" spans="1:17" ht="12.75" x14ac:dyDescent="0.25">
      <c r="O117" s="231"/>
    </row>
    <row r="118" spans="1:17" ht="12.75" x14ac:dyDescent="0.25">
      <c r="O118" s="231"/>
    </row>
    <row r="119" spans="1:17" ht="12.75" x14ac:dyDescent="0.25">
      <c r="O119" s="231"/>
    </row>
    <row r="120" spans="1:17" ht="12.75" x14ac:dyDescent="0.25">
      <c r="O120" s="231"/>
    </row>
    <row r="121" spans="1:17" ht="12.75" x14ac:dyDescent="0.25">
      <c r="O121" s="231"/>
    </row>
  </sheetData>
  <mergeCells count="5">
    <mergeCell ref="A68:G68"/>
    <mergeCell ref="P1:R1"/>
    <mergeCell ref="I3:J3"/>
    <mergeCell ref="K3:L3"/>
    <mergeCell ref="M3:N3"/>
  </mergeCells>
  <pageMargins left="0.7" right="0.7" top="0.75" bottom="0.75" header="0.3" footer="0.3"/>
  <pageSetup paperSize="9" scale="75"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M233"/>
  <sheetViews>
    <sheetView workbookViewId="0">
      <selection activeCell="L12" sqref="L12"/>
    </sheetView>
  </sheetViews>
  <sheetFormatPr baseColWidth="10" defaultColWidth="11.42578125" defaultRowHeight="12.75" x14ac:dyDescent="0.25"/>
  <cols>
    <col min="1" max="1" width="42.42578125" style="610" customWidth="1"/>
    <col min="2" max="2" width="11" style="370" customWidth="1"/>
    <col min="3" max="10" width="11" style="231" customWidth="1"/>
    <col min="11" max="11" width="11.42578125" style="231"/>
    <col min="12" max="12" width="11" style="231" customWidth="1"/>
    <col min="13" max="16384" width="11.42578125" style="231"/>
  </cols>
  <sheetData>
    <row r="1" spans="1:13" ht="21.95" customHeight="1" x14ac:dyDescent="0.25">
      <c r="A1" s="228" t="s">
        <v>558</v>
      </c>
      <c r="B1" s="301"/>
      <c r="C1" s="228"/>
      <c r="D1" s="228"/>
      <c r="E1" s="228"/>
      <c r="F1" s="228"/>
      <c r="G1" s="228"/>
      <c r="H1" s="228"/>
      <c r="I1" s="228"/>
      <c r="J1" s="228"/>
      <c r="K1" s="228"/>
      <c r="L1" s="228"/>
    </row>
    <row r="2" spans="1:13" ht="21.95" customHeight="1" x14ac:dyDescent="0.25">
      <c r="A2" s="601"/>
      <c r="B2" s="601"/>
      <c r="C2" s="404"/>
      <c r="D2" s="404"/>
      <c r="E2" s="404"/>
      <c r="F2" s="404"/>
      <c r="G2" s="404"/>
      <c r="H2" s="404"/>
      <c r="I2" s="404"/>
      <c r="J2" s="404"/>
      <c r="K2" s="404"/>
      <c r="L2" s="404" t="s">
        <v>2014</v>
      </c>
    </row>
    <row r="3" spans="1:13" s="404" customFormat="1" x14ac:dyDescent="0.25">
      <c r="A3" s="601"/>
      <c r="B3" s="601"/>
      <c r="J3" s="404" t="s">
        <v>580</v>
      </c>
    </row>
    <row r="4" spans="1:13" s="404" customFormat="1" x14ac:dyDescent="0.25">
      <c r="A4" s="601"/>
      <c r="B4" s="601"/>
      <c r="I4" s="404" t="s">
        <v>1970</v>
      </c>
    </row>
    <row r="5" spans="1:13" s="404" customFormat="1" x14ac:dyDescent="0.25">
      <c r="A5" s="601"/>
      <c r="B5" s="601"/>
      <c r="H5" s="404" t="s">
        <v>1969</v>
      </c>
    </row>
    <row r="6" spans="1:13" x14ac:dyDescent="0.25">
      <c r="A6" s="397"/>
      <c r="B6" s="397"/>
      <c r="C6" s="237"/>
      <c r="D6" s="404"/>
      <c r="E6" s="404"/>
      <c r="F6" s="404"/>
      <c r="G6" s="404"/>
      <c r="H6" s="404" t="s">
        <v>561</v>
      </c>
      <c r="I6" s="237"/>
      <c r="J6" s="237"/>
      <c r="K6" s="237"/>
      <c r="L6" s="404"/>
    </row>
    <row r="7" spans="1:13" ht="15.75" x14ac:dyDescent="0.25">
      <c r="A7" s="238"/>
      <c r="B7" s="236"/>
      <c r="C7" s="237"/>
      <c r="D7" s="404"/>
      <c r="E7" s="404"/>
      <c r="F7" s="404"/>
      <c r="G7" s="404" t="s">
        <v>562</v>
      </c>
      <c r="H7" s="404"/>
      <c r="I7" s="237"/>
      <c r="J7" s="237"/>
      <c r="K7" s="237"/>
      <c r="L7" s="237"/>
    </row>
    <row r="8" spans="1:13" ht="15.75" x14ac:dyDescent="0.25">
      <c r="A8" s="238"/>
      <c r="B8" s="236"/>
      <c r="C8" s="237"/>
      <c r="D8" s="404"/>
      <c r="E8" s="404"/>
      <c r="F8" s="404" t="s">
        <v>563</v>
      </c>
      <c r="G8" s="404"/>
      <c r="H8" s="404"/>
      <c r="I8" s="237"/>
      <c r="J8" s="237"/>
      <c r="K8" s="237"/>
      <c r="L8" s="237"/>
    </row>
    <row r="9" spans="1:13" ht="15.75" x14ac:dyDescent="0.25">
      <c r="A9" s="238"/>
      <c r="B9" s="236"/>
      <c r="C9" s="237"/>
      <c r="D9" s="404"/>
      <c r="E9" s="404" t="s">
        <v>564</v>
      </c>
      <c r="F9" s="404"/>
      <c r="G9" s="404"/>
      <c r="H9" s="404"/>
      <c r="I9" s="237"/>
      <c r="J9" s="237"/>
      <c r="K9" s="237"/>
      <c r="L9" s="237"/>
    </row>
    <row r="10" spans="1:13" ht="16.5" thickBot="1" x14ac:dyDescent="0.3">
      <c r="A10" s="238"/>
      <c r="B10" s="236"/>
      <c r="C10" s="237"/>
      <c r="D10" s="404" t="s">
        <v>581</v>
      </c>
      <c r="E10" s="404"/>
      <c r="F10" s="404"/>
      <c r="G10" s="404"/>
      <c r="H10" s="404"/>
      <c r="I10" s="237"/>
      <c r="J10" s="237"/>
      <c r="K10" s="237"/>
      <c r="L10" s="237"/>
    </row>
    <row r="11" spans="1:13" ht="14.1" customHeight="1" x14ac:dyDescent="0.2">
      <c r="A11" s="587" t="s">
        <v>566</v>
      </c>
      <c r="B11" s="246">
        <v>2013</v>
      </c>
      <c r="C11" s="246">
        <v>2014</v>
      </c>
      <c r="D11" s="246">
        <v>2015</v>
      </c>
      <c r="E11" s="246">
        <v>2016</v>
      </c>
      <c r="F11" s="246">
        <v>2017</v>
      </c>
      <c r="G11" s="246">
        <v>2018</v>
      </c>
      <c r="H11" s="246">
        <v>2019</v>
      </c>
      <c r="I11" s="246">
        <v>2020</v>
      </c>
      <c r="J11" s="246">
        <v>2021</v>
      </c>
      <c r="K11" s="246">
        <v>2022</v>
      </c>
      <c r="L11" s="246">
        <v>2023</v>
      </c>
      <c r="M11" s="246">
        <v>2024</v>
      </c>
    </row>
    <row r="12" spans="1:13" ht="14.1" customHeight="1" x14ac:dyDescent="0.2">
      <c r="A12" s="242" t="s">
        <v>567</v>
      </c>
      <c r="B12" s="602">
        <v>66.295651000000007</v>
      </c>
      <c r="C12" s="588">
        <v>66.630022999999994</v>
      </c>
      <c r="D12" s="588">
        <v>65.606097000000005</v>
      </c>
      <c r="E12" s="588">
        <v>65.262527000000006</v>
      </c>
      <c r="F12" s="588">
        <v>65.555026999999995</v>
      </c>
      <c r="G12" s="588">
        <v>65.499762000000004</v>
      </c>
      <c r="H12" s="588">
        <v>63.413606000000001</v>
      </c>
      <c r="I12" s="588">
        <v>63.427819999999997</v>
      </c>
      <c r="J12" s="588">
        <v>63.632423000000003</v>
      </c>
      <c r="K12" s="588">
        <v>63.882728</v>
      </c>
      <c r="L12" s="588">
        <v>64.054064999999994</v>
      </c>
      <c r="M12" s="588">
        <v>64.064620000000005</v>
      </c>
    </row>
    <row r="13" spans="1:13" ht="14.45" customHeight="1" x14ac:dyDescent="0.2">
      <c r="A13" s="242" t="s">
        <v>582</v>
      </c>
      <c r="B13" s="626">
        <v>101</v>
      </c>
      <c r="C13" s="626">
        <v>101</v>
      </c>
      <c r="D13" s="626">
        <v>101</v>
      </c>
      <c r="E13" s="626">
        <v>99</v>
      </c>
      <c r="F13" s="626">
        <v>99</v>
      </c>
      <c r="G13" s="626">
        <v>97</v>
      </c>
      <c r="H13" s="626">
        <v>96</v>
      </c>
      <c r="I13" s="626">
        <v>96</v>
      </c>
      <c r="J13" s="626">
        <v>95</v>
      </c>
      <c r="K13" s="626">
        <v>95</v>
      </c>
      <c r="L13" s="626">
        <v>95</v>
      </c>
      <c r="M13" s="626">
        <v>95</v>
      </c>
    </row>
    <row r="14" spans="1:13" ht="25.5" x14ac:dyDescent="0.25">
      <c r="A14" s="589" t="s">
        <v>542</v>
      </c>
      <c r="B14" s="589"/>
      <c r="C14" s="589"/>
      <c r="D14" s="589"/>
      <c r="E14" s="589"/>
      <c r="F14" s="589"/>
      <c r="G14" s="589"/>
      <c r="H14" s="589"/>
      <c r="I14" s="589"/>
      <c r="J14" s="589"/>
      <c r="K14" s="589"/>
      <c r="L14" s="589"/>
      <c r="M14" s="589"/>
    </row>
    <row r="15" spans="1:13" s="319" customFormat="1" x14ac:dyDescent="0.25">
      <c r="A15" s="311" t="s">
        <v>256</v>
      </c>
      <c r="B15" s="312">
        <v>4883.5124619999997</v>
      </c>
      <c r="C15" s="312">
        <v>4998.9047579999997</v>
      </c>
      <c r="D15" s="312">
        <v>4885.0935790000003</v>
      </c>
      <c r="E15" s="312">
        <v>4560.7365449999998</v>
      </c>
      <c r="F15" s="312">
        <v>4643.9927440000001</v>
      </c>
      <c r="G15" s="312">
        <v>4731.4271429999999</v>
      </c>
      <c r="H15" s="312">
        <v>4657.5247019999997</v>
      </c>
      <c r="I15" s="312">
        <v>4912.2621689999996</v>
      </c>
      <c r="J15" s="312">
        <v>4897.3938440000002</v>
      </c>
      <c r="K15" s="312">
        <v>5244.6449300000004</v>
      </c>
      <c r="L15" s="312">
        <v>5843.1819850000002</v>
      </c>
      <c r="M15" s="312">
        <v>5970.9560270000002</v>
      </c>
    </row>
    <row r="16" spans="1:13" s="319" customFormat="1" x14ac:dyDescent="0.25">
      <c r="A16" s="320" t="s">
        <v>257</v>
      </c>
      <c r="B16" s="321">
        <v>317.65171900000001</v>
      </c>
      <c r="C16" s="321">
        <v>362.33705800000001</v>
      </c>
      <c r="D16" s="321">
        <v>331.90796399999999</v>
      </c>
      <c r="E16" s="321">
        <v>247.344109</v>
      </c>
      <c r="F16" s="321">
        <v>351.25030500000003</v>
      </c>
      <c r="G16" s="321">
        <v>324.01923900000003</v>
      </c>
      <c r="H16" s="321">
        <v>319.42336399999999</v>
      </c>
      <c r="I16" s="321">
        <v>325.773909</v>
      </c>
      <c r="J16" s="321">
        <v>212.71343100000001</v>
      </c>
      <c r="K16" s="321">
        <v>220.22650100000001</v>
      </c>
      <c r="L16" s="321">
        <v>252.12462500000001</v>
      </c>
      <c r="M16" s="321">
        <v>228.31485699999999</v>
      </c>
    </row>
    <row r="17" spans="1:13" s="319" customFormat="1" x14ac:dyDescent="0.25">
      <c r="A17" s="320" t="s">
        <v>258</v>
      </c>
      <c r="B17" s="321">
        <v>4296.8743439999998</v>
      </c>
      <c r="C17" s="321">
        <v>4370.9092090000004</v>
      </c>
      <c r="D17" s="321">
        <v>4277.1098469999997</v>
      </c>
      <c r="E17" s="321">
        <v>4041.6128560000002</v>
      </c>
      <c r="F17" s="321">
        <v>4000.833412</v>
      </c>
      <c r="G17" s="321">
        <v>4111.3830019999996</v>
      </c>
      <c r="H17" s="321">
        <v>4038.0979809999999</v>
      </c>
      <c r="I17" s="321">
        <v>4306.8704889999999</v>
      </c>
      <c r="J17" s="321">
        <v>4398.7682779999996</v>
      </c>
      <c r="K17" s="321">
        <v>4721.6957599999996</v>
      </c>
      <c r="L17" s="321">
        <v>5265.0698359999997</v>
      </c>
      <c r="M17" s="321">
        <v>5428.7029309999998</v>
      </c>
    </row>
    <row r="18" spans="1:13" s="319" customFormat="1" x14ac:dyDescent="0.25">
      <c r="A18" s="320" t="s">
        <v>321</v>
      </c>
      <c r="B18" s="321">
        <v>219.25081900000001</v>
      </c>
      <c r="C18" s="321">
        <v>219.95196100000001</v>
      </c>
      <c r="D18" s="321">
        <v>217.74225999999999</v>
      </c>
      <c r="E18" s="321">
        <v>215.54021299999999</v>
      </c>
      <c r="F18" s="321">
        <v>218.34657300000001</v>
      </c>
      <c r="G18" s="321">
        <v>216.383531</v>
      </c>
      <c r="H18" s="321">
        <v>206.13869500000001</v>
      </c>
      <c r="I18" s="321">
        <v>199.01647199999999</v>
      </c>
      <c r="J18" s="321">
        <v>198.24897100000001</v>
      </c>
      <c r="K18" s="321">
        <v>208.107675</v>
      </c>
      <c r="L18" s="321">
        <v>214.26268300000001</v>
      </c>
      <c r="M18" s="321">
        <v>212.61097100000001</v>
      </c>
    </row>
    <row r="19" spans="1:13" s="319" customFormat="1" ht="25.5" x14ac:dyDescent="0.25">
      <c r="A19" s="328" t="s">
        <v>259</v>
      </c>
      <c r="B19" s="329">
        <v>49.735577999999997</v>
      </c>
      <c r="C19" s="329">
        <v>45.706529000000003</v>
      </c>
      <c r="D19" s="329">
        <v>58.333506999999997</v>
      </c>
      <c r="E19" s="329">
        <v>56.239365999999997</v>
      </c>
      <c r="F19" s="329">
        <v>73.562451999999993</v>
      </c>
      <c r="G19" s="329">
        <v>79.641368999999997</v>
      </c>
      <c r="H19" s="329">
        <v>93.864660000000001</v>
      </c>
      <c r="I19" s="329">
        <v>80.601297000000002</v>
      </c>
      <c r="J19" s="329">
        <v>87.663162999999997</v>
      </c>
      <c r="K19" s="329">
        <v>94.614992000000001</v>
      </c>
      <c r="L19" s="329">
        <v>111.72484</v>
      </c>
      <c r="M19" s="329">
        <v>101.32726700000001</v>
      </c>
    </row>
    <row r="20" spans="1:13" s="319" customFormat="1" x14ac:dyDescent="0.25">
      <c r="A20" s="336" t="s">
        <v>260</v>
      </c>
      <c r="B20" s="312">
        <v>2597.1118860000001</v>
      </c>
      <c r="C20" s="312">
        <v>2636.4645030000001</v>
      </c>
      <c r="D20" s="312">
        <v>2593.6052279999999</v>
      </c>
      <c r="E20" s="312">
        <v>2590.688999</v>
      </c>
      <c r="F20" s="312">
        <v>2605.1191130000002</v>
      </c>
      <c r="G20" s="312">
        <v>2581.0161819999998</v>
      </c>
      <c r="H20" s="312">
        <v>2591.1986659999998</v>
      </c>
      <c r="I20" s="312">
        <v>2650.03359</v>
      </c>
      <c r="J20" s="312">
        <v>2717.2429299999999</v>
      </c>
      <c r="K20" s="312">
        <v>2836.793576</v>
      </c>
      <c r="L20" s="312">
        <v>2962.6579409999999</v>
      </c>
      <c r="M20" s="312">
        <v>3095.4477240000001</v>
      </c>
    </row>
    <row r="21" spans="1:13" s="319" customFormat="1" x14ac:dyDescent="0.25">
      <c r="A21" s="320" t="s">
        <v>261</v>
      </c>
      <c r="B21" s="321">
        <v>2555.3955599999999</v>
      </c>
      <c r="C21" s="321">
        <v>2593.3188220000002</v>
      </c>
      <c r="D21" s="321">
        <v>2548.334253</v>
      </c>
      <c r="E21" s="321">
        <v>2548.286149</v>
      </c>
      <c r="F21" s="321">
        <v>2560.21324</v>
      </c>
      <c r="G21" s="321">
        <v>2543.0859890000002</v>
      </c>
      <c r="H21" s="321">
        <v>2557.1997270000002</v>
      </c>
      <c r="I21" s="321">
        <v>2613.8286560000001</v>
      </c>
      <c r="J21" s="321">
        <v>2677.0226250000001</v>
      </c>
      <c r="K21" s="321">
        <v>2798.0249720000002</v>
      </c>
      <c r="L21" s="321">
        <v>2879.3384959999999</v>
      </c>
      <c r="M21" s="321">
        <v>3011.5225139999998</v>
      </c>
    </row>
    <row r="22" spans="1:13" s="319" customFormat="1" x14ac:dyDescent="0.25">
      <c r="A22" s="328" t="s">
        <v>568</v>
      </c>
      <c r="B22" s="329">
        <v>41.716326000000002</v>
      </c>
      <c r="C22" s="329">
        <v>43.145679999999999</v>
      </c>
      <c r="D22" s="329">
        <v>45.270974000000002</v>
      </c>
      <c r="E22" s="329">
        <v>42.402850000000001</v>
      </c>
      <c r="F22" s="329">
        <v>44.905872000000002</v>
      </c>
      <c r="G22" s="329">
        <v>37.930193000000003</v>
      </c>
      <c r="H22" s="329">
        <v>33.998939</v>
      </c>
      <c r="I22" s="329">
        <v>36.204932999999997</v>
      </c>
      <c r="J22" s="329">
        <v>40.220305000000003</v>
      </c>
      <c r="K22" s="329">
        <v>38.768604000000003</v>
      </c>
      <c r="L22" s="329">
        <v>83.319444000000004</v>
      </c>
      <c r="M22" s="329">
        <v>83.925208999999995</v>
      </c>
    </row>
    <row r="23" spans="1:13" s="319" customFormat="1" x14ac:dyDescent="0.25">
      <c r="A23" s="336" t="s">
        <v>263</v>
      </c>
      <c r="B23" s="312">
        <v>3124.0820269999999</v>
      </c>
      <c r="C23" s="312">
        <v>3195.4824309999999</v>
      </c>
      <c r="D23" s="312">
        <v>3182.5049949999998</v>
      </c>
      <c r="E23" s="312">
        <v>3128.3103689999998</v>
      </c>
      <c r="F23" s="312">
        <v>3235.9603189999998</v>
      </c>
      <c r="G23" s="312">
        <v>3249.3826819999999</v>
      </c>
      <c r="H23" s="312">
        <v>3222.757838</v>
      </c>
      <c r="I23" s="312">
        <v>3256.5845709999999</v>
      </c>
      <c r="J23" s="312">
        <v>3383.9869180000001</v>
      </c>
      <c r="K23" s="312">
        <v>3588.8420219999998</v>
      </c>
      <c r="L23" s="312">
        <v>3943.2052469999999</v>
      </c>
      <c r="M23" s="312">
        <v>3957.1943510000001</v>
      </c>
    </row>
    <row r="24" spans="1:13" s="319" customFormat="1" x14ac:dyDescent="0.25">
      <c r="A24" s="320" t="s">
        <v>326</v>
      </c>
      <c r="B24" s="321">
        <v>694.04357000000005</v>
      </c>
      <c r="C24" s="321">
        <v>709.30916500000001</v>
      </c>
      <c r="D24" s="321">
        <v>717.96727699999997</v>
      </c>
      <c r="E24" s="321">
        <v>694.59707100000003</v>
      </c>
      <c r="F24" s="321">
        <v>703.65064700000005</v>
      </c>
      <c r="G24" s="321">
        <v>697.32233900000006</v>
      </c>
      <c r="H24" s="321">
        <v>651.25630799999999</v>
      </c>
      <c r="I24" s="321">
        <v>657.85822299999995</v>
      </c>
      <c r="J24" s="321">
        <v>655.14747399999999</v>
      </c>
      <c r="K24" s="321">
        <v>645.46156099999996</v>
      </c>
      <c r="L24" s="321">
        <v>603.76901599999997</v>
      </c>
      <c r="M24" s="321">
        <v>628.20837700000004</v>
      </c>
    </row>
    <row r="25" spans="1:13" s="319" customFormat="1" x14ac:dyDescent="0.25">
      <c r="A25" s="320" t="s">
        <v>265</v>
      </c>
      <c r="B25" s="321">
        <v>10.265669000000001</v>
      </c>
      <c r="C25" s="321">
        <v>9.1816099999999992</v>
      </c>
      <c r="D25" s="321">
        <v>6.9908000000000001</v>
      </c>
      <c r="E25" s="321">
        <v>5.5825170000000002</v>
      </c>
      <c r="F25" s="321">
        <v>5.9025610000000004</v>
      </c>
      <c r="G25" s="321">
        <v>6.232545</v>
      </c>
      <c r="H25" s="321">
        <v>6.7548149999999998</v>
      </c>
      <c r="I25" s="321">
        <v>5.8757609999999998</v>
      </c>
      <c r="J25" s="321">
        <v>2.578147</v>
      </c>
      <c r="K25" s="321">
        <v>3.6414689999999998</v>
      </c>
      <c r="L25" s="321">
        <v>3.4657460000000002</v>
      </c>
      <c r="M25" s="321">
        <v>2.7589459999999999</v>
      </c>
    </row>
    <row r="26" spans="1:13" s="319" customFormat="1" x14ac:dyDescent="0.25">
      <c r="A26" s="320" t="s">
        <v>266</v>
      </c>
      <c r="B26" s="321">
        <v>2208.4154910000002</v>
      </c>
      <c r="C26" s="321">
        <v>2262.3927450000001</v>
      </c>
      <c r="D26" s="321">
        <v>2260.7049440000001</v>
      </c>
      <c r="E26" s="321">
        <v>2241.5838669999998</v>
      </c>
      <c r="F26" s="321">
        <v>2343.7063149999999</v>
      </c>
      <c r="G26" s="321">
        <v>2345.5178780000001</v>
      </c>
      <c r="H26" s="321">
        <v>2397.326262</v>
      </c>
      <c r="I26" s="321">
        <v>2418.9141709999999</v>
      </c>
      <c r="J26" s="321">
        <v>2543.3632579999999</v>
      </c>
      <c r="K26" s="321">
        <v>2752.1302150000001</v>
      </c>
      <c r="L26" s="321">
        <v>3134.9122419999999</v>
      </c>
      <c r="M26" s="321">
        <v>3109.1229159999998</v>
      </c>
    </row>
    <row r="27" spans="1:13" s="319" customFormat="1" ht="25.5" x14ac:dyDescent="0.25">
      <c r="A27" s="320" t="s">
        <v>267</v>
      </c>
      <c r="B27" s="321">
        <v>66.779662000000002</v>
      </c>
      <c r="C27" s="321">
        <v>67.385526999999996</v>
      </c>
      <c r="D27" s="321">
        <v>57.939993000000001</v>
      </c>
      <c r="E27" s="321">
        <v>58.332332000000001</v>
      </c>
      <c r="F27" s="321">
        <v>73.170812999999995</v>
      </c>
      <c r="G27" s="321">
        <v>96.728059999999999</v>
      </c>
      <c r="H27" s="321">
        <v>74.349732000000003</v>
      </c>
      <c r="I27" s="321">
        <v>79.819006999999999</v>
      </c>
      <c r="J27" s="321">
        <v>88.906732000000005</v>
      </c>
      <c r="K27" s="321">
        <v>91.460471999999996</v>
      </c>
      <c r="L27" s="321">
        <v>92.500977000000006</v>
      </c>
      <c r="M27" s="321">
        <v>100.051644</v>
      </c>
    </row>
    <row r="28" spans="1:13" s="319" customFormat="1" x14ac:dyDescent="0.25">
      <c r="A28" s="328" t="s">
        <v>268</v>
      </c>
      <c r="B28" s="329">
        <v>144.57763199999999</v>
      </c>
      <c r="C28" s="329">
        <v>147.213382</v>
      </c>
      <c r="D28" s="329">
        <v>138.90197900000001</v>
      </c>
      <c r="E28" s="329">
        <v>128.21458000000001</v>
      </c>
      <c r="F28" s="329">
        <v>109.52998100000001</v>
      </c>
      <c r="G28" s="329">
        <v>103.581858</v>
      </c>
      <c r="H28" s="329">
        <v>93.070717999999999</v>
      </c>
      <c r="I28" s="329">
        <v>94.117407999999998</v>
      </c>
      <c r="J28" s="329">
        <v>93.991304999999997</v>
      </c>
      <c r="K28" s="329">
        <v>96.148303999999996</v>
      </c>
      <c r="L28" s="329">
        <v>108.557264</v>
      </c>
      <c r="M28" s="329">
        <v>117.052466</v>
      </c>
    </row>
    <row r="29" spans="1:13" s="319" customFormat="1" x14ac:dyDescent="0.25">
      <c r="A29" s="336" t="s">
        <v>269</v>
      </c>
      <c r="B29" s="312">
        <v>1468.360443</v>
      </c>
      <c r="C29" s="312">
        <v>1447.73188</v>
      </c>
      <c r="D29" s="312">
        <v>1379.893746</v>
      </c>
      <c r="E29" s="312">
        <v>1310.210922</v>
      </c>
      <c r="F29" s="312">
        <v>1315.8984350000001</v>
      </c>
      <c r="G29" s="312">
        <v>1298.4317100000001</v>
      </c>
      <c r="H29" s="312">
        <v>1296.007824</v>
      </c>
      <c r="I29" s="312">
        <v>1297.5545569999999</v>
      </c>
      <c r="J29" s="312">
        <v>1313.1002249999999</v>
      </c>
      <c r="K29" s="312">
        <v>1403.118935</v>
      </c>
      <c r="L29" s="312">
        <v>1483.960096</v>
      </c>
      <c r="M29" s="312">
        <v>1555.8921720000001</v>
      </c>
    </row>
    <row r="30" spans="1:13" s="319" customFormat="1" x14ac:dyDescent="0.25">
      <c r="A30" s="320" t="s">
        <v>270</v>
      </c>
      <c r="B30" s="321">
        <v>341.669693</v>
      </c>
      <c r="C30" s="321">
        <v>335.60129799999999</v>
      </c>
      <c r="D30" s="321">
        <v>319.781342</v>
      </c>
      <c r="E30" s="321">
        <v>308.93346500000001</v>
      </c>
      <c r="F30" s="321">
        <v>311.76160599999997</v>
      </c>
      <c r="G30" s="321">
        <v>302.42134700000003</v>
      </c>
      <c r="H30" s="321">
        <v>301.65536300000002</v>
      </c>
      <c r="I30" s="321">
        <v>304.35977400000002</v>
      </c>
      <c r="J30" s="321">
        <v>315.00478700000002</v>
      </c>
      <c r="K30" s="321">
        <v>329.05953299999999</v>
      </c>
      <c r="L30" s="321">
        <v>346.08728500000001</v>
      </c>
      <c r="M30" s="321">
        <v>427.05988000000002</v>
      </c>
    </row>
    <row r="31" spans="1:13" s="319" customFormat="1" x14ac:dyDescent="0.25">
      <c r="A31" s="320" t="s">
        <v>271</v>
      </c>
      <c r="B31" s="321">
        <v>720.35848499999997</v>
      </c>
      <c r="C31" s="321">
        <v>714.34423600000002</v>
      </c>
      <c r="D31" s="321">
        <v>676.029267</v>
      </c>
      <c r="E31" s="321">
        <v>649.10581000000002</v>
      </c>
      <c r="F31" s="321">
        <v>653.99348099999997</v>
      </c>
      <c r="G31" s="321">
        <v>648.03926799999999</v>
      </c>
      <c r="H31" s="321">
        <v>654.18501100000003</v>
      </c>
      <c r="I31" s="321">
        <v>646.03265199999998</v>
      </c>
      <c r="J31" s="321">
        <v>666.52955199999997</v>
      </c>
      <c r="K31" s="321">
        <v>700.68600700000002</v>
      </c>
      <c r="L31" s="321">
        <v>735.45750899999996</v>
      </c>
      <c r="M31" s="321">
        <v>738.80424900000003</v>
      </c>
    </row>
    <row r="32" spans="1:13" s="319" customFormat="1" x14ac:dyDescent="0.25">
      <c r="A32" s="320" t="s">
        <v>272</v>
      </c>
      <c r="B32" s="321">
        <v>306.36165899999997</v>
      </c>
      <c r="C32" s="321">
        <v>299.11081999999999</v>
      </c>
      <c r="D32" s="321">
        <v>293.58292599999999</v>
      </c>
      <c r="E32" s="321">
        <v>281.80288400000001</v>
      </c>
      <c r="F32" s="321">
        <v>278.29332900000003</v>
      </c>
      <c r="G32" s="321">
        <v>275.44650100000001</v>
      </c>
      <c r="H32" s="321">
        <v>266.50238300000001</v>
      </c>
      <c r="I32" s="321">
        <v>265.023079</v>
      </c>
      <c r="J32" s="321">
        <v>252.70459500000001</v>
      </c>
      <c r="K32" s="321">
        <v>290.28068400000001</v>
      </c>
      <c r="L32" s="321">
        <v>315.25878799999998</v>
      </c>
      <c r="M32" s="321">
        <v>309.74094400000001</v>
      </c>
    </row>
    <row r="33" spans="1:13" s="319" customFormat="1" x14ac:dyDescent="0.25">
      <c r="A33" s="337" t="s">
        <v>273</v>
      </c>
      <c r="B33" s="329">
        <v>99.970606000000004</v>
      </c>
      <c r="C33" s="329">
        <v>98.675523999999996</v>
      </c>
      <c r="D33" s="329">
        <v>90.500208999999998</v>
      </c>
      <c r="E33" s="329">
        <v>70.368762000000004</v>
      </c>
      <c r="F33" s="329">
        <v>71.850018000000006</v>
      </c>
      <c r="G33" s="329">
        <v>72.524592999999996</v>
      </c>
      <c r="H33" s="329">
        <v>73.665064999999998</v>
      </c>
      <c r="I33" s="329">
        <v>82.139050999999995</v>
      </c>
      <c r="J33" s="329">
        <v>78.861289999999997</v>
      </c>
      <c r="K33" s="329">
        <v>83.092709999999997</v>
      </c>
      <c r="L33" s="329">
        <v>87.156512000000006</v>
      </c>
      <c r="M33" s="329">
        <v>80.287098</v>
      </c>
    </row>
    <row r="34" spans="1:13" s="319" customFormat="1" x14ac:dyDescent="0.25">
      <c r="A34" s="611" t="s">
        <v>274</v>
      </c>
      <c r="B34" s="312">
        <v>36970.879031999997</v>
      </c>
      <c r="C34" s="312">
        <v>38316.604269000003</v>
      </c>
      <c r="D34" s="312">
        <v>38618.031483999999</v>
      </c>
      <c r="E34" s="312">
        <v>38582.898574999999</v>
      </c>
      <c r="F34" s="312">
        <v>39368.175447000001</v>
      </c>
      <c r="G34" s="312">
        <v>39865.094584999999</v>
      </c>
      <c r="H34" s="312">
        <v>39264.275063000001</v>
      </c>
      <c r="I34" s="312">
        <v>40041.302071999999</v>
      </c>
      <c r="J34" s="312">
        <v>40619.588989000003</v>
      </c>
      <c r="K34" s="312">
        <v>41508.656058</v>
      </c>
      <c r="L34" s="312">
        <v>43899.613884999999</v>
      </c>
      <c r="M34" s="312">
        <v>45858.625603</v>
      </c>
    </row>
    <row r="35" spans="1:13" s="319" customFormat="1" x14ac:dyDescent="0.25">
      <c r="A35" s="397" t="s">
        <v>331</v>
      </c>
      <c r="B35" s="321">
        <v>976.41117399999996</v>
      </c>
      <c r="C35" s="321">
        <v>975.79411600000003</v>
      </c>
      <c r="D35" s="321">
        <v>967.86191199999996</v>
      </c>
      <c r="E35" s="321">
        <v>929.55621599999995</v>
      </c>
      <c r="F35" s="321">
        <v>959.37631399999998</v>
      </c>
      <c r="G35" s="321">
        <v>962.93529000000001</v>
      </c>
      <c r="H35" s="321">
        <v>860.62114199999996</v>
      </c>
      <c r="I35" s="321">
        <v>877.76975100000004</v>
      </c>
      <c r="J35" s="321">
        <v>831.85339999999997</v>
      </c>
      <c r="K35" s="321">
        <v>862.89717099999996</v>
      </c>
      <c r="L35" s="321">
        <v>964.74503200000004</v>
      </c>
      <c r="M35" s="321">
        <v>1030.5225029999999</v>
      </c>
    </row>
    <row r="36" spans="1:13" s="319" customFormat="1" x14ac:dyDescent="0.25">
      <c r="A36" s="397" t="s">
        <v>276</v>
      </c>
      <c r="B36" s="321">
        <v>20353.522402999999</v>
      </c>
      <c r="C36" s="321">
        <v>20783.425575000001</v>
      </c>
      <c r="D36" s="321">
        <v>20758.204372</v>
      </c>
      <c r="E36" s="321">
        <v>20754.445036000001</v>
      </c>
      <c r="F36" s="321">
        <v>21285.982951999998</v>
      </c>
      <c r="G36" s="321">
        <v>21570.695914</v>
      </c>
      <c r="H36" s="321">
        <v>21283.307564999999</v>
      </c>
      <c r="I36" s="321">
        <v>21943.996788</v>
      </c>
      <c r="J36" s="321">
        <v>22421.818821000001</v>
      </c>
      <c r="K36" s="321">
        <v>23971.050037000001</v>
      </c>
      <c r="L36" s="321">
        <v>25800.082913999999</v>
      </c>
      <c r="M36" s="321">
        <v>27249.741976000001</v>
      </c>
    </row>
    <row r="37" spans="1:13" s="319" customFormat="1" x14ac:dyDescent="0.25">
      <c r="A37" s="612" t="s">
        <v>277</v>
      </c>
      <c r="B37" s="339">
        <v>2307.2302719999998</v>
      </c>
      <c r="C37" s="339">
        <v>2382.079436</v>
      </c>
      <c r="D37" s="339">
        <v>2382.0268809999998</v>
      </c>
      <c r="E37" s="339">
        <v>2307.8863689999998</v>
      </c>
      <c r="F37" s="339">
        <v>2321.6031889999999</v>
      </c>
      <c r="G37" s="339">
        <v>2279.0153009999999</v>
      </c>
      <c r="H37" s="339">
        <v>2306.8185490000001</v>
      </c>
      <c r="I37" s="339">
        <v>2428.3464819999999</v>
      </c>
      <c r="J37" s="339">
        <v>2388.7790150000001</v>
      </c>
      <c r="K37" s="339">
        <v>2637.6644729999998</v>
      </c>
      <c r="L37" s="339">
        <v>2772.7288130000002</v>
      </c>
      <c r="M37" s="339">
        <v>2846.836507</v>
      </c>
    </row>
    <row r="38" spans="1:13" s="343" customFormat="1" ht="12" x14ac:dyDescent="0.25">
      <c r="A38" s="613" t="s">
        <v>278</v>
      </c>
      <c r="B38" s="339">
        <v>7452.4092119999996</v>
      </c>
      <c r="C38" s="339">
        <v>7547.3107879999998</v>
      </c>
      <c r="D38" s="339">
        <v>7606.0127060000004</v>
      </c>
      <c r="E38" s="339">
        <v>7596.7715600000001</v>
      </c>
      <c r="F38" s="339">
        <v>7862.2951419999999</v>
      </c>
      <c r="G38" s="339">
        <v>8120.7353560000001</v>
      </c>
      <c r="H38" s="339">
        <v>8071.2514680000004</v>
      </c>
      <c r="I38" s="339">
        <v>8335.7326909999992</v>
      </c>
      <c r="J38" s="339">
        <v>8608.2069609999999</v>
      </c>
      <c r="K38" s="339">
        <v>9249.8048070000004</v>
      </c>
      <c r="L38" s="339">
        <v>10209.489851</v>
      </c>
      <c r="M38" s="339">
        <v>10948.252943</v>
      </c>
    </row>
    <row r="39" spans="1:13" s="343" customFormat="1" ht="12" x14ac:dyDescent="0.25">
      <c r="A39" s="613" t="s">
        <v>279</v>
      </c>
      <c r="B39" s="339">
        <v>2620.044484</v>
      </c>
      <c r="C39" s="339">
        <v>2634.4662669999998</v>
      </c>
      <c r="D39" s="339">
        <v>2575.599541</v>
      </c>
      <c r="E39" s="339">
        <v>2503.3242879999998</v>
      </c>
      <c r="F39" s="339">
        <v>2557.6050959999998</v>
      </c>
      <c r="G39" s="339">
        <v>2520.9468280000001</v>
      </c>
      <c r="H39" s="339">
        <v>2359.3572300000001</v>
      </c>
      <c r="I39" s="339">
        <v>2375.7856609999999</v>
      </c>
      <c r="J39" s="339">
        <v>2281.882087</v>
      </c>
      <c r="K39" s="339">
        <v>2370.4418540000001</v>
      </c>
      <c r="L39" s="339">
        <v>2476.6765460000001</v>
      </c>
      <c r="M39" s="339">
        <v>2511.5753970000001</v>
      </c>
    </row>
    <row r="40" spans="1:13" s="343" customFormat="1" ht="12" x14ac:dyDescent="0.25">
      <c r="A40" s="613" t="s">
        <v>280</v>
      </c>
      <c r="B40" s="339">
        <v>7427.6021979999996</v>
      </c>
      <c r="C40" s="339">
        <v>7681.1808339999998</v>
      </c>
      <c r="D40" s="339">
        <v>7681.9080059999997</v>
      </c>
      <c r="E40" s="339">
        <v>7846.2511910000003</v>
      </c>
      <c r="F40" s="339">
        <v>8043.8025100000004</v>
      </c>
      <c r="G40" s="339">
        <v>8128.8900359999998</v>
      </c>
      <c r="H40" s="339">
        <v>8077.3072609999999</v>
      </c>
      <c r="I40" s="339">
        <v>8202.019918</v>
      </c>
      <c r="J40" s="339">
        <v>8572.7671179999998</v>
      </c>
      <c r="K40" s="339">
        <v>9133.2877829999998</v>
      </c>
      <c r="L40" s="339">
        <v>9691.7767160000003</v>
      </c>
      <c r="M40" s="339">
        <v>10318.000242</v>
      </c>
    </row>
    <row r="41" spans="1:13" s="343" customFormat="1" ht="12" x14ac:dyDescent="0.25">
      <c r="A41" s="613" t="s">
        <v>281</v>
      </c>
      <c r="B41" s="339">
        <v>546.23623599999996</v>
      </c>
      <c r="C41" s="339">
        <v>538.38824899999997</v>
      </c>
      <c r="D41" s="339">
        <v>512.65723700000001</v>
      </c>
      <c r="E41" s="339">
        <v>500.21162600000002</v>
      </c>
      <c r="F41" s="339">
        <v>500.67701299999999</v>
      </c>
      <c r="G41" s="339">
        <v>521.10839099999998</v>
      </c>
      <c r="H41" s="339">
        <v>468.57305500000001</v>
      </c>
      <c r="I41" s="339">
        <v>602.11203399999999</v>
      </c>
      <c r="J41" s="339">
        <v>570.18363699999998</v>
      </c>
      <c r="K41" s="339">
        <v>579.85111800000004</v>
      </c>
      <c r="L41" s="339">
        <v>649.41098599999998</v>
      </c>
      <c r="M41" s="339">
        <v>625.07688499999995</v>
      </c>
    </row>
    <row r="42" spans="1:13" s="319" customFormat="1" x14ac:dyDescent="0.25">
      <c r="A42" s="397" t="s">
        <v>282</v>
      </c>
      <c r="B42" s="321">
        <v>5591.5381459999999</v>
      </c>
      <c r="C42" s="321">
        <v>5676.9344110000002</v>
      </c>
      <c r="D42" s="321">
        <v>5635.8773119999996</v>
      </c>
      <c r="E42" s="321">
        <v>5727.430985</v>
      </c>
      <c r="F42" s="321">
        <v>5892.871333</v>
      </c>
      <c r="G42" s="321">
        <v>5912.0109599999996</v>
      </c>
      <c r="H42" s="321">
        <v>5899.4790739999999</v>
      </c>
      <c r="I42" s="321">
        <v>6024.2864689999997</v>
      </c>
      <c r="J42" s="321">
        <v>6146.2725419999997</v>
      </c>
      <c r="K42" s="321">
        <v>6431.3699980000001</v>
      </c>
      <c r="L42" s="321">
        <v>6789.4463059999998</v>
      </c>
      <c r="M42" s="321">
        <v>7089.6731319999999</v>
      </c>
    </row>
    <row r="43" spans="1:13" x14ac:dyDescent="0.25">
      <c r="A43" s="612" t="s">
        <v>283</v>
      </c>
      <c r="B43" s="339">
        <v>122.854674</v>
      </c>
      <c r="C43" s="339">
        <v>122.972007</v>
      </c>
      <c r="D43" s="339">
        <v>125.58586200000001</v>
      </c>
      <c r="E43" s="339">
        <v>132.97996800000001</v>
      </c>
      <c r="F43" s="339">
        <v>137.61577199999999</v>
      </c>
      <c r="G43" s="339">
        <v>126.131742</v>
      </c>
      <c r="H43" s="339">
        <v>128.845922</v>
      </c>
      <c r="I43" s="339">
        <v>131.67882900000001</v>
      </c>
      <c r="J43" s="339">
        <v>136.74503200000001</v>
      </c>
      <c r="K43" s="339">
        <v>140.71544399999999</v>
      </c>
      <c r="L43" s="339">
        <v>131.92966999999999</v>
      </c>
      <c r="M43" s="339">
        <v>150.249064</v>
      </c>
    </row>
    <row r="44" spans="1:13" s="344" customFormat="1" ht="12" x14ac:dyDescent="0.25">
      <c r="A44" s="613" t="s">
        <v>284</v>
      </c>
      <c r="B44" s="339">
        <v>3236.7216549999998</v>
      </c>
      <c r="C44" s="339">
        <v>3270.6235849999998</v>
      </c>
      <c r="D44" s="339">
        <v>3197.5625439999999</v>
      </c>
      <c r="E44" s="339">
        <v>3246.0100480000001</v>
      </c>
      <c r="F44" s="339">
        <v>3362.635448</v>
      </c>
      <c r="G44" s="339">
        <v>3395.393184</v>
      </c>
      <c r="H44" s="339">
        <v>3408.176692</v>
      </c>
      <c r="I44" s="339">
        <v>3503.3949010000001</v>
      </c>
      <c r="J44" s="339">
        <v>3575.8279130000001</v>
      </c>
      <c r="K44" s="339">
        <v>3811.3300589999999</v>
      </c>
      <c r="L44" s="339">
        <v>4062.2202050000001</v>
      </c>
      <c r="M44" s="339">
        <v>4274.142758</v>
      </c>
    </row>
    <row r="45" spans="1:13" s="344" customFormat="1" ht="12" x14ac:dyDescent="0.25">
      <c r="A45" s="613" t="s">
        <v>285</v>
      </c>
      <c r="B45" s="339">
        <v>425.37061999999997</v>
      </c>
      <c r="C45" s="339">
        <v>430.87872099999998</v>
      </c>
      <c r="D45" s="339">
        <v>430.76016600000003</v>
      </c>
      <c r="E45" s="339">
        <v>421.35986300000002</v>
      </c>
      <c r="F45" s="339">
        <v>350.32718999999997</v>
      </c>
      <c r="G45" s="339">
        <v>288.06142899999998</v>
      </c>
      <c r="H45" s="339">
        <v>213.51763600000001</v>
      </c>
      <c r="I45" s="339">
        <v>199.268282</v>
      </c>
      <c r="J45" s="339">
        <v>204.770769</v>
      </c>
      <c r="K45" s="339">
        <v>203.70601400000001</v>
      </c>
      <c r="L45" s="339">
        <v>211.51340999999999</v>
      </c>
      <c r="M45" s="339">
        <v>218.150803</v>
      </c>
    </row>
    <row r="46" spans="1:13" s="344" customFormat="1" ht="12" x14ac:dyDescent="0.25">
      <c r="A46" s="613" t="s">
        <v>286</v>
      </c>
      <c r="B46" s="339">
        <v>1806.5911960000001</v>
      </c>
      <c r="C46" s="339">
        <v>1852.4600969999999</v>
      </c>
      <c r="D46" s="339">
        <v>1881.968738</v>
      </c>
      <c r="E46" s="339">
        <v>1927.081105</v>
      </c>
      <c r="F46" s="339">
        <v>2042.2929220000001</v>
      </c>
      <c r="G46" s="339">
        <v>2102.4246039999998</v>
      </c>
      <c r="H46" s="339">
        <v>2148.938823</v>
      </c>
      <c r="I46" s="339">
        <v>2189.9444560000002</v>
      </c>
      <c r="J46" s="339">
        <v>2228.9288270000002</v>
      </c>
      <c r="K46" s="339">
        <v>2275.6184790000002</v>
      </c>
      <c r="L46" s="339">
        <v>2383.783019</v>
      </c>
      <c r="M46" s="339">
        <v>2447.130506</v>
      </c>
    </row>
    <row r="47" spans="1:13" x14ac:dyDescent="0.25">
      <c r="A47" s="601" t="s">
        <v>287</v>
      </c>
      <c r="B47" s="321">
        <v>10049.407305999999</v>
      </c>
      <c r="C47" s="321">
        <v>10880.450166000001</v>
      </c>
      <c r="D47" s="321">
        <v>11256.087885999999</v>
      </c>
      <c r="E47" s="321">
        <v>11171.466336</v>
      </c>
      <c r="F47" s="321">
        <v>11229.944846</v>
      </c>
      <c r="G47" s="321">
        <v>11419.45242</v>
      </c>
      <c r="H47" s="321">
        <v>11220.86728</v>
      </c>
      <c r="I47" s="321">
        <v>11195.249062999999</v>
      </c>
      <c r="J47" s="321">
        <v>11219.644225</v>
      </c>
      <c r="K47" s="321">
        <v>10243.338851</v>
      </c>
      <c r="L47" s="321">
        <v>10345.339633</v>
      </c>
      <c r="M47" s="321">
        <v>10488.68799</v>
      </c>
    </row>
    <row r="48" spans="1:13" s="344" customFormat="1" ht="12" x14ac:dyDescent="0.25">
      <c r="A48" s="614" t="s">
        <v>288</v>
      </c>
      <c r="B48" s="339">
        <v>965.38496499999997</v>
      </c>
      <c r="C48" s="339">
        <v>962.96005000000002</v>
      </c>
      <c r="D48" s="339">
        <v>1010.166597</v>
      </c>
      <c r="E48" s="339">
        <v>1024.4353510000001</v>
      </c>
      <c r="F48" s="339">
        <v>1014.169559</v>
      </c>
      <c r="G48" s="339">
        <v>675.31193599999995</v>
      </c>
      <c r="H48" s="339">
        <v>662.93289000000004</v>
      </c>
      <c r="I48" s="339">
        <v>615.55043899999998</v>
      </c>
      <c r="J48" s="339">
        <v>630.26782200000002</v>
      </c>
      <c r="K48" s="339">
        <v>587.79092200000002</v>
      </c>
      <c r="L48" s="339">
        <v>581.79698099999996</v>
      </c>
      <c r="M48" s="339">
        <v>577.20776799999999</v>
      </c>
    </row>
    <row r="49" spans="1:13" s="344" customFormat="1" ht="12" x14ac:dyDescent="0.25">
      <c r="A49" s="613" t="s">
        <v>289</v>
      </c>
      <c r="B49" s="339">
        <v>548.40619400000003</v>
      </c>
      <c r="C49" s="339">
        <v>551.61179300000003</v>
      </c>
      <c r="D49" s="339">
        <v>526.73999900000001</v>
      </c>
      <c r="E49" s="339">
        <v>492.24760099999997</v>
      </c>
      <c r="F49" s="339">
        <v>485.68076200000002</v>
      </c>
      <c r="G49" s="339">
        <v>446.43063899999999</v>
      </c>
      <c r="H49" s="339">
        <v>432.10940499999998</v>
      </c>
      <c r="I49" s="339">
        <v>433.683627</v>
      </c>
      <c r="J49" s="339">
        <v>471.88698699999998</v>
      </c>
      <c r="K49" s="339">
        <v>507.54753699999998</v>
      </c>
      <c r="L49" s="339">
        <v>528.51822500000003</v>
      </c>
      <c r="M49" s="339">
        <v>549.41801399999997</v>
      </c>
    </row>
    <row r="50" spans="1:13" s="344" customFormat="1" ht="12" x14ac:dyDescent="0.25">
      <c r="A50" s="613" t="s">
        <v>290</v>
      </c>
      <c r="B50" s="339">
        <v>8214.5371950000008</v>
      </c>
      <c r="C50" s="339">
        <v>9047.1445070000009</v>
      </c>
      <c r="D50" s="339">
        <v>9423.0619160000006</v>
      </c>
      <c r="E50" s="339">
        <v>9383.8029580000002</v>
      </c>
      <c r="F50" s="339">
        <v>9471.7860920000003</v>
      </c>
      <c r="G50" s="339">
        <v>10042.737964</v>
      </c>
      <c r="H50" s="339">
        <v>9841.3087620000006</v>
      </c>
      <c r="I50" s="339">
        <v>9859.3508189999993</v>
      </c>
      <c r="J50" s="339">
        <v>9770.9551580000007</v>
      </c>
      <c r="K50" s="339">
        <v>8784.0958960000007</v>
      </c>
      <c r="L50" s="339">
        <v>8901.6047629999994</v>
      </c>
      <c r="M50" s="339">
        <v>9021.1819859999996</v>
      </c>
    </row>
    <row r="51" spans="1:13" s="344" customFormat="1" ht="12" x14ac:dyDescent="0.25">
      <c r="A51" s="615" t="s">
        <v>291</v>
      </c>
      <c r="B51" s="346">
        <v>321.07895000000002</v>
      </c>
      <c r="C51" s="346">
        <v>318.733814</v>
      </c>
      <c r="D51" s="346">
        <v>296.119372</v>
      </c>
      <c r="E51" s="346">
        <v>267.54447499999998</v>
      </c>
      <c r="F51" s="346">
        <v>256.03306600000002</v>
      </c>
      <c r="G51" s="346">
        <v>254.97188</v>
      </c>
      <c r="H51" s="346">
        <v>284.516077</v>
      </c>
      <c r="I51" s="346">
        <v>286.664177</v>
      </c>
      <c r="J51" s="346">
        <v>346.53425600000003</v>
      </c>
      <c r="K51" s="346">
        <v>363.904494</v>
      </c>
      <c r="L51" s="346">
        <v>333.41966200000002</v>
      </c>
      <c r="M51" s="346">
        <v>340.88022100000001</v>
      </c>
    </row>
    <row r="52" spans="1:13" s="319" customFormat="1" x14ac:dyDescent="0.25">
      <c r="A52" s="611" t="s">
        <v>292</v>
      </c>
      <c r="B52" s="312">
        <v>232.40931499999999</v>
      </c>
      <c r="C52" s="312">
        <v>238.86751699999999</v>
      </c>
      <c r="D52" s="312">
        <v>228.74948599999999</v>
      </c>
      <c r="E52" s="312">
        <v>203.66090299999999</v>
      </c>
      <c r="F52" s="312">
        <v>203.21770100000001</v>
      </c>
      <c r="G52" s="312">
        <v>193.972917</v>
      </c>
      <c r="H52" s="312">
        <v>194.506417</v>
      </c>
      <c r="I52" s="312">
        <v>192.693668</v>
      </c>
      <c r="J52" s="312">
        <v>249.91712000000001</v>
      </c>
      <c r="K52" s="312">
        <v>227.46672699999999</v>
      </c>
      <c r="L52" s="312">
        <v>252.824714</v>
      </c>
      <c r="M52" s="312">
        <v>457.40511299999997</v>
      </c>
    </row>
    <row r="53" spans="1:13" x14ac:dyDescent="0.25">
      <c r="A53" s="397" t="s">
        <v>293</v>
      </c>
      <c r="B53" s="321">
        <v>0</v>
      </c>
      <c r="C53" s="321">
        <v>0</v>
      </c>
      <c r="D53" s="321">
        <v>0</v>
      </c>
      <c r="E53" s="321">
        <v>0</v>
      </c>
      <c r="F53" s="321">
        <v>0</v>
      </c>
      <c r="G53" s="321">
        <v>0</v>
      </c>
      <c r="H53" s="321">
        <v>14.026842</v>
      </c>
      <c r="I53" s="321">
        <v>14.453386</v>
      </c>
      <c r="J53" s="321">
        <v>59.718063000000001</v>
      </c>
      <c r="K53" s="321">
        <v>24.621929000000002</v>
      </c>
      <c r="L53" s="321">
        <v>35.451107</v>
      </c>
      <c r="M53" s="321">
        <v>179.04692800000001</v>
      </c>
    </row>
    <row r="54" spans="1:13" x14ac:dyDescent="0.25">
      <c r="A54" s="397" t="s">
        <v>294</v>
      </c>
      <c r="B54" s="321">
        <v>101.106189</v>
      </c>
      <c r="C54" s="321">
        <v>101.218065</v>
      </c>
      <c r="D54" s="321">
        <v>97.036244999999994</v>
      </c>
      <c r="E54" s="321">
        <v>96.417483000000004</v>
      </c>
      <c r="F54" s="321">
        <v>93.499240999999998</v>
      </c>
      <c r="G54" s="321">
        <v>94.735647999999998</v>
      </c>
      <c r="H54" s="321">
        <v>88.448683000000003</v>
      </c>
      <c r="I54" s="321">
        <v>93.662972999999994</v>
      </c>
      <c r="J54" s="321">
        <v>102.69004700000001</v>
      </c>
      <c r="K54" s="321">
        <v>114.689525</v>
      </c>
      <c r="L54" s="321">
        <v>127.118295</v>
      </c>
      <c r="M54" s="321">
        <v>197.18271799999999</v>
      </c>
    </row>
    <row r="55" spans="1:13" x14ac:dyDescent="0.25">
      <c r="A55" s="398" t="s">
        <v>295</v>
      </c>
      <c r="B55" s="329">
        <v>131.30312599999999</v>
      </c>
      <c r="C55" s="329">
        <v>137.649451</v>
      </c>
      <c r="D55" s="329">
        <v>131.71324000000001</v>
      </c>
      <c r="E55" s="329">
        <v>107.24342</v>
      </c>
      <c r="F55" s="329">
        <v>109.718459</v>
      </c>
      <c r="G55" s="329">
        <v>99.237268999999998</v>
      </c>
      <c r="H55" s="329">
        <v>92.030891999999994</v>
      </c>
      <c r="I55" s="329">
        <v>84.577309</v>
      </c>
      <c r="J55" s="329">
        <v>87.509009000000006</v>
      </c>
      <c r="K55" s="329">
        <v>88.155270999999999</v>
      </c>
      <c r="L55" s="329">
        <v>90.255311000000006</v>
      </c>
      <c r="M55" s="329">
        <v>81.175466</v>
      </c>
    </row>
    <row r="56" spans="1:13" s="319" customFormat="1" x14ac:dyDescent="0.25">
      <c r="A56" s="611" t="s">
        <v>296</v>
      </c>
      <c r="B56" s="312">
        <v>570.22348</v>
      </c>
      <c r="C56" s="312">
        <v>577.87239999999997</v>
      </c>
      <c r="D56" s="312">
        <v>564.68474100000003</v>
      </c>
      <c r="E56" s="312">
        <v>546.01420299999995</v>
      </c>
      <c r="F56" s="312">
        <v>563.91145800000004</v>
      </c>
      <c r="G56" s="312">
        <v>536.64527899999996</v>
      </c>
      <c r="H56" s="312">
        <v>522.22233300000005</v>
      </c>
      <c r="I56" s="312">
        <v>524.17929400000003</v>
      </c>
      <c r="J56" s="312">
        <v>517.61940500000003</v>
      </c>
      <c r="K56" s="312">
        <v>528.621084</v>
      </c>
      <c r="L56" s="312">
        <v>551.39977099999999</v>
      </c>
      <c r="M56" s="312">
        <v>472.75770299999999</v>
      </c>
    </row>
    <row r="57" spans="1:13" x14ac:dyDescent="0.25">
      <c r="A57" s="397" t="s">
        <v>297</v>
      </c>
      <c r="B57" s="321">
        <v>239.29281499999999</v>
      </c>
      <c r="C57" s="321">
        <v>242.558436</v>
      </c>
      <c r="D57" s="321">
        <v>238.81724199999999</v>
      </c>
      <c r="E57" s="321">
        <v>239.072158</v>
      </c>
      <c r="F57" s="321">
        <v>251.348151</v>
      </c>
      <c r="G57" s="321">
        <v>244.067556</v>
      </c>
      <c r="H57" s="321">
        <v>245.613225</v>
      </c>
      <c r="I57" s="321">
        <v>252.82294099999999</v>
      </c>
      <c r="J57" s="321">
        <v>240.04113100000001</v>
      </c>
      <c r="K57" s="321">
        <v>251.70886100000001</v>
      </c>
      <c r="L57" s="321">
        <v>291.661382</v>
      </c>
      <c r="M57" s="321">
        <v>269.89995800000003</v>
      </c>
    </row>
    <row r="58" spans="1:13" x14ac:dyDescent="0.25">
      <c r="A58" s="397" t="s">
        <v>298</v>
      </c>
      <c r="B58" s="321">
        <v>17.136043000000001</v>
      </c>
      <c r="C58" s="321">
        <v>15.299025</v>
      </c>
      <c r="D58" s="321">
        <v>15.403567000000001</v>
      </c>
      <c r="E58" s="321">
        <v>13.827496999999999</v>
      </c>
      <c r="F58" s="321">
        <v>10.158405999999999</v>
      </c>
      <c r="G58" s="321">
        <v>8.2201850000000007</v>
      </c>
      <c r="H58" s="321">
        <v>6.6893770000000004</v>
      </c>
      <c r="I58" s="321">
        <v>6.0407109999999999</v>
      </c>
      <c r="J58" s="321">
        <v>6.1779089999999997</v>
      </c>
      <c r="K58" s="321">
        <v>6.5726469999999999</v>
      </c>
      <c r="L58" s="321">
        <v>6.5151289999999999</v>
      </c>
      <c r="M58" s="321">
        <v>9.3263379999999998</v>
      </c>
    </row>
    <row r="59" spans="1:13" x14ac:dyDescent="0.25">
      <c r="A59" s="397" t="s">
        <v>299</v>
      </c>
      <c r="B59" s="321">
        <v>86.846017000000003</v>
      </c>
      <c r="C59" s="321">
        <v>90.266531000000001</v>
      </c>
      <c r="D59" s="321">
        <v>84.908045000000001</v>
      </c>
      <c r="E59" s="321">
        <v>80.8001</v>
      </c>
      <c r="F59" s="321">
        <v>82.715269000000006</v>
      </c>
      <c r="G59" s="321">
        <v>74.181009000000003</v>
      </c>
      <c r="H59" s="321">
        <v>68.916285000000002</v>
      </c>
      <c r="I59" s="321">
        <v>70.582187000000005</v>
      </c>
      <c r="J59" s="321">
        <v>67.971974000000003</v>
      </c>
      <c r="K59" s="321">
        <v>62.601244999999999</v>
      </c>
      <c r="L59" s="321">
        <v>66.225915999999998</v>
      </c>
      <c r="M59" s="321">
        <v>74.314149</v>
      </c>
    </row>
    <row r="60" spans="1:13" x14ac:dyDescent="0.25">
      <c r="A60" s="398" t="s">
        <v>300</v>
      </c>
      <c r="B60" s="329">
        <v>226.94860299999999</v>
      </c>
      <c r="C60" s="329">
        <v>229.74840599999999</v>
      </c>
      <c r="D60" s="329">
        <v>225.55588499999999</v>
      </c>
      <c r="E60" s="329">
        <v>212.314447</v>
      </c>
      <c r="F60" s="329">
        <v>219.68962999999999</v>
      </c>
      <c r="G60" s="329">
        <v>210.17652799999999</v>
      </c>
      <c r="H60" s="329">
        <v>201.003445</v>
      </c>
      <c r="I60" s="329">
        <v>194.73345399999999</v>
      </c>
      <c r="J60" s="329">
        <v>203.42838900000001</v>
      </c>
      <c r="K60" s="329">
        <v>207.73833099999999</v>
      </c>
      <c r="L60" s="329">
        <v>186.997342</v>
      </c>
      <c r="M60" s="329">
        <v>119.217257</v>
      </c>
    </row>
    <row r="61" spans="1:13" s="319" customFormat="1" x14ac:dyDescent="0.25">
      <c r="A61" s="611" t="s">
        <v>301</v>
      </c>
      <c r="B61" s="312">
        <v>6104.4547839999996</v>
      </c>
      <c r="C61" s="312">
        <v>6084.4094260000002</v>
      </c>
      <c r="D61" s="312">
        <v>5982.2032200000003</v>
      </c>
      <c r="E61" s="312">
        <v>5806.1798740000004</v>
      </c>
      <c r="F61" s="312">
        <v>4791.8252210000001</v>
      </c>
      <c r="G61" s="312">
        <v>3481.0202770000001</v>
      </c>
      <c r="H61" s="312">
        <v>2978.3087909999999</v>
      </c>
      <c r="I61" s="312">
        <v>2847.7025100000001</v>
      </c>
      <c r="J61" s="312">
        <v>2915.3935499999998</v>
      </c>
      <c r="K61" s="312">
        <v>2946.8727490000001</v>
      </c>
      <c r="L61" s="312">
        <v>3002.3268659999999</v>
      </c>
      <c r="M61" s="312">
        <v>2977.825296</v>
      </c>
    </row>
    <row r="62" spans="1:13" x14ac:dyDescent="0.25">
      <c r="A62" s="397" t="s">
        <v>550</v>
      </c>
      <c r="B62" s="321">
        <v>297.15908100000001</v>
      </c>
      <c r="C62" s="321">
        <v>298.10366399999998</v>
      </c>
      <c r="D62" s="321">
        <v>293.41548699999998</v>
      </c>
      <c r="E62" s="321">
        <v>280.48002400000001</v>
      </c>
      <c r="F62" s="321">
        <v>191.878592</v>
      </c>
      <c r="G62" s="321">
        <v>38.417335999999999</v>
      </c>
      <c r="H62" s="321">
        <v>42.914568000000003</v>
      </c>
      <c r="I62" s="321">
        <v>42.980037000000003</v>
      </c>
      <c r="J62" s="321">
        <v>101.605705</v>
      </c>
      <c r="K62" s="321">
        <v>175.33712</v>
      </c>
      <c r="L62" s="321">
        <v>378.52615600000001</v>
      </c>
      <c r="M62" s="321">
        <v>542.46014500000001</v>
      </c>
    </row>
    <row r="63" spans="1:13" x14ac:dyDescent="0.25">
      <c r="A63" s="397" t="s">
        <v>302</v>
      </c>
      <c r="B63" s="321">
        <v>1931.6036200000001</v>
      </c>
      <c r="C63" s="321">
        <v>1976.4514569999999</v>
      </c>
      <c r="D63" s="321">
        <v>1859.3088809999999</v>
      </c>
      <c r="E63" s="321">
        <v>1809.920171</v>
      </c>
      <c r="F63" s="321">
        <v>1198.4958059999999</v>
      </c>
      <c r="G63" s="321">
        <v>411.96428800000001</v>
      </c>
      <c r="H63" s="321">
        <v>375.20916699999998</v>
      </c>
      <c r="I63" s="321">
        <v>300.60978299999999</v>
      </c>
      <c r="J63" s="321">
        <v>270.14216099999999</v>
      </c>
      <c r="K63" s="321">
        <v>254.151646</v>
      </c>
      <c r="L63" s="321">
        <v>269.924868</v>
      </c>
      <c r="M63" s="321">
        <v>274.64005700000001</v>
      </c>
    </row>
    <row r="64" spans="1:13" x14ac:dyDescent="0.25">
      <c r="A64" s="397" t="s">
        <v>303</v>
      </c>
      <c r="B64" s="321">
        <v>1480.363396</v>
      </c>
      <c r="C64" s="321">
        <v>1469.7757710000001</v>
      </c>
      <c r="D64" s="321">
        <v>1527.948257</v>
      </c>
      <c r="E64" s="321">
        <v>1522.996007</v>
      </c>
      <c r="F64" s="321">
        <v>1178.250822</v>
      </c>
      <c r="G64" s="321">
        <v>852.20645500000001</v>
      </c>
      <c r="H64" s="321">
        <v>430.73259000000002</v>
      </c>
      <c r="I64" s="321">
        <v>413.24892999999997</v>
      </c>
      <c r="J64" s="321">
        <v>432.857305</v>
      </c>
      <c r="K64" s="321">
        <v>438.04288100000002</v>
      </c>
      <c r="L64" s="321">
        <v>438.342152</v>
      </c>
      <c r="M64" s="321">
        <v>465.24554999999998</v>
      </c>
    </row>
    <row r="65" spans="1:13" x14ac:dyDescent="0.25">
      <c r="A65" s="397" t="s">
        <v>304</v>
      </c>
      <c r="B65" s="321">
        <v>2344.0310030000001</v>
      </c>
      <c r="C65" s="321">
        <v>2288.6418349999999</v>
      </c>
      <c r="D65" s="321">
        <v>2251.5248660000002</v>
      </c>
      <c r="E65" s="321">
        <v>2144.772281</v>
      </c>
      <c r="F65" s="321">
        <v>2178.896326</v>
      </c>
      <c r="G65" s="321">
        <v>2131.8697200000001</v>
      </c>
      <c r="H65" s="321">
        <v>2084.3142699999999</v>
      </c>
      <c r="I65" s="321">
        <v>2041.404974</v>
      </c>
      <c r="J65" s="321">
        <v>2064.2182720000001</v>
      </c>
      <c r="K65" s="321">
        <v>2023.4710110000001</v>
      </c>
      <c r="L65" s="321">
        <v>1852.1520860000001</v>
      </c>
      <c r="M65" s="321">
        <v>1627.0117419999999</v>
      </c>
    </row>
    <row r="66" spans="1:13" x14ac:dyDescent="0.25">
      <c r="A66" s="612" t="s">
        <v>305</v>
      </c>
      <c r="B66" s="339">
        <v>1125.2610749999999</v>
      </c>
      <c r="C66" s="339">
        <v>1145.308264</v>
      </c>
      <c r="D66" s="339">
        <v>1105.4516020000001</v>
      </c>
      <c r="E66" s="339">
        <v>1035.4527860000001</v>
      </c>
      <c r="F66" s="339">
        <v>1011.759586</v>
      </c>
      <c r="G66" s="339">
        <v>982.85134000000005</v>
      </c>
      <c r="H66" s="339">
        <v>1054.7239360000001</v>
      </c>
      <c r="I66" s="339">
        <v>1038.1706670000001</v>
      </c>
      <c r="J66" s="339">
        <v>1145.620199</v>
      </c>
      <c r="K66" s="339">
        <v>1217.38103</v>
      </c>
      <c r="L66" s="339">
        <v>1251.092498</v>
      </c>
      <c r="M66" s="339">
        <v>1418.794858</v>
      </c>
    </row>
    <row r="67" spans="1:13" x14ac:dyDescent="0.25">
      <c r="A67" s="613" t="s">
        <v>306</v>
      </c>
      <c r="B67" s="339">
        <v>1218.7699270000001</v>
      </c>
      <c r="C67" s="339">
        <v>1143.3335709999999</v>
      </c>
      <c r="D67" s="339">
        <v>1146.0732640000001</v>
      </c>
      <c r="E67" s="339">
        <v>1109.319495</v>
      </c>
      <c r="F67" s="339">
        <v>1167.1367399999999</v>
      </c>
      <c r="G67" s="339">
        <v>1149.0183790000001</v>
      </c>
      <c r="H67" s="339">
        <v>1029.5903330000001</v>
      </c>
      <c r="I67" s="339">
        <v>1003.2343069999999</v>
      </c>
      <c r="J67" s="339">
        <v>918.598072</v>
      </c>
      <c r="K67" s="339">
        <v>806.08997999999997</v>
      </c>
      <c r="L67" s="339">
        <v>601.05958799999996</v>
      </c>
      <c r="M67" s="339">
        <v>208.216883</v>
      </c>
    </row>
    <row r="68" spans="1:13" x14ac:dyDescent="0.25">
      <c r="A68" s="398" t="s">
        <v>307</v>
      </c>
      <c r="B68" s="329">
        <v>51.297682999999999</v>
      </c>
      <c r="C68" s="329">
        <v>51.436697000000002</v>
      </c>
      <c r="D68" s="329">
        <v>50.005727</v>
      </c>
      <c r="E68" s="329">
        <v>48.011389000000001</v>
      </c>
      <c r="F68" s="329">
        <v>44.303674000000001</v>
      </c>
      <c r="G68" s="329">
        <v>46.562477000000001</v>
      </c>
      <c r="H68" s="329">
        <v>45.138196000000001</v>
      </c>
      <c r="I68" s="329">
        <v>49.458784000000001</v>
      </c>
      <c r="J68" s="329">
        <v>46.570106000000003</v>
      </c>
      <c r="K68" s="329">
        <v>55.870089</v>
      </c>
      <c r="L68" s="329">
        <v>63.381602000000001</v>
      </c>
      <c r="M68" s="329">
        <v>68.467799999999997</v>
      </c>
    </row>
    <row r="69" spans="1:13" s="319" customFormat="1" x14ac:dyDescent="0.25">
      <c r="A69" s="611" t="s">
        <v>308</v>
      </c>
      <c r="B69" s="312">
        <v>826.15160400000002</v>
      </c>
      <c r="C69" s="312">
        <v>849.68760099999997</v>
      </c>
      <c r="D69" s="312">
        <v>807.35858800000005</v>
      </c>
      <c r="E69" s="312">
        <v>740.09085200000004</v>
      </c>
      <c r="F69" s="312">
        <v>652.83595000000003</v>
      </c>
      <c r="G69" s="312">
        <v>609.79207299999996</v>
      </c>
      <c r="H69" s="312">
        <v>592.7002</v>
      </c>
      <c r="I69" s="312">
        <v>678.40398400000004</v>
      </c>
      <c r="J69" s="312">
        <v>615.412013</v>
      </c>
      <c r="K69" s="312">
        <v>640.22498299999995</v>
      </c>
      <c r="L69" s="312">
        <v>645.28697099999999</v>
      </c>
      <c r="M69" s="312">
        <v>603.81357200000002</v>
      </c>
    </row>
    <row r="70" spans="1:13" x14ac:dyDescent="0.25">
      <c r="A70" s="397" t="s">
        <v>309</v>
      </c>
      <c r="B70" s="321">
        <v>325.55094100000002</v>
      </c>
      <c r="C70" s="321">
        <v>328.283164</v>
      </c>
      <c r="D70" s="321">
        <v>314.35782799999998</v>
      </c>
      <c r="E70" s="321">
        <v>271.88850100000002</v>
      </c>
      <c r="F70" s="321">
        <v>209.65068600000001</v>
      </c>
      <c r="G70" s="321">
        <v>178.48190099999999</v>
      </c>
      <c r="H70" s="321">
        <v>166.168441</v>
      </c>
      <c r="I70" s="321">
        <v>192.26718500000001</v>
      </c>
      <c r="J70" s="321">
        <v>178.19207800000001</v>
      </c>
      <c r="K70" s="321">
        <v>200.24705900000001</v>
      </c>
      <c r="L70" s="321">
        <v>200.44317100000001</v>
      </c>
      <c r="M70" s="321">
        <v>191.55498900000001</v>
      </c>
    </row>
    <row r="71" spans="1:13" x14ac:dyDescent="0.25">
      <c r="A71" s="397" t="s">
        <v>310</v>
      </c>
      <c r="B71" s="321">
        <v>201.112402</v>
      </c>
      <c r="C71" s="321">
        <v>229.919376</v>
      </c>
      <c r="D71" s="321">
        <v>214.23342600000001</v>
      </c>
      <c r="E71" s="321">
        <v>203.087818</v>
      </c>
      <c r="F71" s="321">
        <v>191.88160500000001</v>
      </c>
      <c r="G71" s="321">
        <v>180.83637999999999</v>
      </c>
      <c r="H71" s="321">
        <v>178.79705799999999</v>
      </c>
      <c r="I71" s="321">
        <v>181.88072299999999</v>
      </c>
      <c r="J71" s="321">
        <v>174.14744099999999</v>
      </c>
      <c r="K71" s="321">
        <v>182.978748</v>
      </c>
      <c r="L71" s="321">
        <v>191.229555</v>
      </c>
      <c r="M71" s="321">
        <v>190.99182099999999</v>
      </c>
    </row>
    <row r="72" spans="1:13" x14ac:dyDescent="0.25">
      <c r="A72" s="601" t="s">
        <v>311</v>
      </c>
      <c r="B72" s="321">
        <v>44.938111999999997</v>
      </c>
      <c r="C72" s="321">
        <v>42.383046</v>
      </c>
      <c r="D72" s="321">
        <v>38.001694999999998</v>
      </c>
      <c r="E72" s="321">
        <v>33.242260999999999</v>
      </c>
      <c r="F72" s="321">
        <v>21.703856999999999</v>
      </c>
      <c r="G72" s="321">
        <v>18.609559999999998</v>
      </c>
      <c r="H72" s="321">
        <v>23.915068000000002</v>
      </c>
      <c r="I72" s="321">
        <v>34.045788999999999</v>
      </c>
      <c r="J72" s="321">
        <v>22.374351000000001</v>
      </c>
      <c r="K72" s="321">
        <v>23.589880999999998</v>
      </c>
      <c r="L72" s="321">
        <v>24.361602000000001</v>
      </c>
      <c r="M72" s="321">
        <v>20.316057000000001</v>
      </c>
    </row>
    <row r="73" spans="1:13" x14ac:dyDescent="0.25">
      <c r="A73" s="405" t="s">
        <v>312</v>
      </c>
      <c r="B73" s="329">
        <v>254.55014700000001</v>
      </c>
      <c r="C73" s="329">
        <v>249.102013</v>
      </c>
      <c r="D73" s="329">
        <v>240.765638</v>
      </c>
      <c r="E73" s="329">
        <v>231.87226999999999</v>
      </c>
      <c r="F73" s="329">
        <v>229.59980100000001</v>
      </c>
      <c r="G73" s="329">
        <v>231.86422999999999</v>
      </c>
      <c r="H73" s="329">
        <v>223.81963099999999</v>
      </c>
      <c r="I73" s="329">
        <v>270.210286</v>
      </c>
      <c r="J73" s="329">
        <v>240.69814099999999</v>
      </c>
      <c r="K73" s="329">
        <v>233.40929499999999</v>
      </c>
      <c r="L73" s="329">
        <v>229.25264100000001</v>
      </c>
      <c r="M73" s="329">
        <v>200.950704</v>
      </c>
    </row>
    <row r="74" spans="1:13" x14ac:dyDescent="0.25">
      <c r="A74" s="616" t="s">
        <v>245</v>
      </c>
      <c r="B74" s="280"/>
      <c r="C74" s="280"/>
      <c r="D74" s="280"/>
      <c r="E74" s="280"/>
      <c r="F74" s="280"/>
      <c r="G74" s="280"/>
      <c r="H74" s="280"/>
      <c r="I74" s="280"/>
      <c r="J74" s="280">
        <v>28.006692999999999</v>
      </c>
      <c r="K74" s="280">
        <v>4.4473729999999998</v>
      </c>
      <c r="L74" s="280"/>
      <c r="M74" s="280"/>
    </row>
    <row r="75" spans="1:13" s="319" customFormat="1" x14ac:dyDescent="0.25">
      <c r="A75" s="354" t="s">
        <v>313</v>
      </c>
      <c r="B75" s="280">
        <v>56777.185038000003</v>
      </c>
      <c r="C75" s="280">
        <v>58346.024788000002</v>
      </c>
      <c r="D75" s="280">
        <v>58242.125070000002</v>
      </c>
      <c r="E75" s="280">
        <v>57468.791246000001</v>
      </c>
      <c r="F75" s="280">
        <v>57380.936391000003</v>
      </c>
      <c r="G75" s="280">
        <v>56546.782852999997</v>
      </c>
      <c r="H75" s="280">
        <v>55319.501837999996</v>
      </c>
      <c r="I75" s="280">
        <v>56400.716418999997</v>
      </c>
      <c r="J75" s="280">
        <v>57257.661693000002</v>
      </c>
      <c r="K75" s="280">
        <v>58929.688441999999</v>
      </c>
      <c r="L75" s="280">
        <v>62584.457479999997</v>
      </c>
      <c r="M75" s="280">
        <v>64949.917565999996</v>
      </c>
    </row>
    <row r="76" spans="1:13" s="319" customFormat="1" ht="13.5" thickBot="1" x14ac:dyDescent="0.3">
      <c r="A76" s="603" t="s">
        <v>314</v>
      </c>
      <c r="B76" s="604">
        <v>919.30842399999995</v>
      </c>
      <c r="C76" s="604">
        <v>948.97157300000003</v>
      </c>
      <c r="D76" s="604">
        <v>905.74778600000002</v>
      </c>
      <c r="E76" s="604">
        <v>839.51671699999997</v>
      </c>
      <c r="F76" s="604">
        <v>805.62201000000005</v>
      </c>
      <c r="G76" s="604">
        <v>733.10714299999995</v>
      </c>
      <c r="H76" s="604">
        <v>689.39263400000004</v>
      </c>
      <c r="I76" s="604">
        <v>630.51600699999995</v>
      </c>
      <c r="J76" s="604">
        <v>577.61393699999996</v>
      </c>
      <c r="K76" s="604">
        <v>572.92960700000003</v>
      </c>
      <c r="L76" s="604">
        <v>749.462942</v>
      </c>
      <c r="M76" s="604">
        <v>837.68729499999995</v>
      </c>
    </row>
    <row r="77" spans="1:13" s="366" customFormat="1" x14ac:dyDescent="0.2">
      <c r="A77" s="605" t="s">
        <v>315</v>
      </c>
      <c r="B77" s="363"/>
      <c r="C77" s="400"/>
      <c r="D77" s="400"/>
      <c r="E77" s="400"/>
      <c r="F77" s="400"/>
      <c r="G77" s="400"/>
      <c r="H77" s="400"/>
      <c r="I77" s="400"/>
      <c r="J77" s="400"/>
      <c r="K77" s="400"/>
      <c r="L77" s="400"/>
    </row>
    <row r="78" spans="1:13" x14ac:dyDescent="0.25">
      <c r="A78" s="606" t="s">
        <v>316</v>
      </c>
      <c r="B78" s="606"/>
      <c r="C78" s="237"/>
      <c r="D78" s="237"/>
      <c r="E78" s="237"/>
      <c r="F78" s="237"/>
      <c r="G78" s="237"/>
      <c r="H78" s="237"/>
      <c r="I78" s="237"/>
      <c r="J78" s="237"/>
      <c r="K78" s="237"/>
      <c r="L78" s="237"/>
    </row>
    <row r="79" spans="1:13" x14ac:dyDescent="0.25">
      <c r="A79" s="303"/>
      <c r="B79" s="397"/>
      <c r="C79" s="237"/>
      <c r="D79" s="237"/>
      <c r="E79" s="237"/>
      <c r="F79" s="237"/>
      <c r="G79" s="237"/>
      <c r="H79" s="237"/>
      <c r="I79" s="237"/>
      <c r="J79" s="237"/>
      <c r="K79" s="237"/>
      <c r="L79" s="237"/>
    </row>
    <row r="80" spans="1:13" x14ac:dyDescent="0.25">
      <c r="A80" s="303"/>
      <c r="B80" s="397"/>
      <c r="C80" s="237"/>
      <c r="D80" s="237"/>
      <c r="E80" s="237"/>
      <c r="F80" s="237"/>
      <c r="G80" s="237"/>
      <c r="H80" s="237"/>
      <c r="I80" s="237"/>
      <c r="J80" s="237"/>
      <c r="K80" s="237"/>
      <c r="L80" s="404" t="s">
        <v>2014</v>
      </c>
    </row>
    <row r="81" spans="1:13" x14ac:dyDescent="0.25">
      <c r="A81" s="303"/>
      <c r="B81" s="397"/>
      <c r="C81" s="237"/>
      <c r="D81" s="237"/>
      <c r="E81" s="237"/>
      <c r="F81" s="237"/>
      <c r="G81" s="237"/>
      <c r="H81" s="237"/>
      <c r="I81" s="237"/>
      <c r="J81" s="404" t="s">
        <v>580</v>
      </c>
      <c r="K81" s="404" t="s">
        <v>580</v>
      </c>
      <c r="L81" s="404" t="s">
        <v>580</v>
      </c>
    </row>
    <row r="82" spans="1:13" x14ac:dyDescent="0.25">
      <c r="A82" s="601"/>
      <c r="B82" s="601"/>
      <c r="C82" s="404"/>
      <c r="D82" s="404"/>
      <c r="E82" s="404"/>
      <c r="F82" s="404"/>
      <c r="G82" s="404"/>
      <c r="H82" s="404"/>
      <c r="I82" s="404" t="s">
        <v>559</v>
      </c>
      <c r="J82" s="404"/>
      <c r="K82" s="404"/>
      <c r="L82" s="404"/>
    </row>
    <row r="83" spans="1:13" x14ac:dyDescent="0.25">
      <c r="A83" s="601"/>
      <c r="B83" s="601"/>
      <c r="C83" s="404"/>
      <c r="D83" s="404"/>
      <c r="E83" s="404"/>
      <c r="F83" s="404"/>
      <c r="G83" s="404"/>
      <c r="H83" s="404" t="s">
        <v>560</v>
      </c>
      <c r="I83" s="404"/>
      <c r="J83" s="404"/>
      <c r="K83" s="404"/>
      <c r="L83" s="404"/>
    </row>
    <row r="84" spans="1:13" x14ac:dyDescent="0.25">
      <c r="A84" s="397"/>
      <c r="B84" s="397"/>
      <c r="C84" s="237"/>
      <c r="D84" s="404"/>
      <c r="E84" s="404"/>
      <c r="F84" s="404"/>
      <c r="G84" s="404"/>
      <c r="H84" s="404" t="s">
        <v>561</v>
      </c>
      <c r="I84" s="237"/>
      <c r="J84" s="237"/>
      <c r="K84" s="237"/>
      <c r="L84" s="237"/>
    </row>
    <row r="85" spans="1:13" ht="15.75" x14ac:dyDescent="0.25">
      <c r="A85" s="238"/>
      <c r="B85" s="236"/>
      <c r="C85" s="237"/>
      <c r="D85" s="404"/>
      <c r="E85" s="404"/>
      <c r="F85" s="404"/>
      <c r="G85" s="404" t="s">
        <v>562</v>
      </c>
      <c r="H85" s="404"/>
      <c r="I85" s="237"/>
      <c r="J85" s="237"/>
      <c r="K85" s="237"/>
      <c r="L85" s="237"/>
    </row>
    <row r="86" spans="1:13" ht="15.75" x14ac:dyDescent="0.25">
      <c r="A86" s="238"/>
      <c r="B86" s="236"/>
      <c r="C86" s="237"/>
      <c r="D86" s="404"/>
      <c r="E86" s="404"/>
      <c r="F86" s="404" t="s">
        <v>563</v>
      </c>
      <c r="G86" s="404"/>
      <c r="H86" s="404"/>
      <c r="I86" s="237"/>
      <c r="J86" s="237"/>
      <c r="K86" s="237"/>
      <c r="L86" s="237"/>
    </row>
    <row r="87" spans="1:13" ht="15.75" x14ac:dyDescent="0.25">
      <c r="A87" s="238"/>
      <c r="B87" s="236"/>
      <c r="C87" s="237"/>
      <c r="D87" s="404"/>
      <c r="E87" s="404" t="s">
        <v>564</v>
      </c>
      <c r="F87" s="404"/>
      <c r="G87" s="404"/>
      <c r="H87" s="404"/>
      <c r="I87" s="237"/>
      <c r="J87" s="237"/>
      <c r="K87" s="237"/>
      <c r="L87" s="237"/>
    </row>
    <row r="88" spans="1:13" ht="16.5" thickBot="1" x14ac:dyDescent="0.3">
      <c r="A88" s="238"/>
      <c r="B88" s="236"/>
      <c r="C88" s="237"/>
      <c r="D88" s="404" t="s">
        <v>565</v>
      </c>
      <c r="E88" s="404"/>
      <c r="F88" s="404"/>
      <c r="G88" s="404"/>
      <c r="H88" s="404"/>
      <c r="I88" s="237"/>
      <c r="J88" s="237"/>
      <c r="K88" s="237"/>
      <c r="L88" s="237"/>
      <c r="M88" s="237"/>
    </row>
    <row r="89" spans="1:13" x14ac:dyDescent="0.2">
      <c r="A89" s="587" t="s">
        <v>566</v>
      </c>
      <c r="B89" s="246">
        <v>2013</v>
      </c>
      <c r="C89" s="246">
        <v>2014</v>
      </c>
      <c r="D89" s="246">
        <v>2015</v>
      </c>
      <c r="E89" s="246">
        <v>2016</v>
      </c>
      <c r="F89" s="246">
        <v>2017</v>
      </c>
      <c r="G89" s="246">
        <v>2018</v>
      </c>
      <c r="H89" s="246">
        <v>2019</v>
      </c>
      <c r="I89" s="246">
        <v>2020</v>
      </c>
      <c r="J89" s="246">
        <v>2021</v>
      </c>
      <c r="K89" s="246">
        <v>2022</v>
      </c>
      <c r="L89" s="246">
        <v>2023</v>
      </c>
      <c r="M89" s="246">
        <v>2024</v>
      </c>
    </row>
    <row r="90" spans="1:13" ht="14.25" x14ac:dyDescent="0.2">
      <c r="A90" s="242" t="s">
        <v>567</v>
      </c>
      <c r="B90" s="602">
        <v>66.295651000000007</v>
      </c>
      <c r="C90" s="588">
        <v>66.630022999999994</v>
      </c>
      <c r="D90" s="588">
        <v>65.606097000000005</v>
      </c>
      <c r="E90" s="588">
        <v>65.262527000000006</v>
      </c>
      <c r="F90" s="588">
        <v>65.555026999999995</v>
      </c>
      <c r="G90" s="588">
        <v>65.499762000000004</v>
      </c>
      <c r="H90" s="588">
        <v>63.413606000000001</v>
      </c>
      <c r="I90" s="588">
        <v>63.427819999999997</v>
      </c>
      <c r="J90" s="588">
        <v>63.632423000000003</v>
      </c>
      <c r="K90" s="588">
        <v>63.882728</v>
      </c>
      <c r="L90" s="588">
        <v>64.054064999999994</v>
      </c>
      <c r="M90" s="588">
        <v>64.064620000000005</v>
      </c>
    </row>
    <row r="91" spans="1:13" x14ac:dyDescent="0.2">
      <c r="A91" s="242" t="s">
        <v>582</v>
      </c>
      <c r="B91" s="626">
        <v>101</v>
      </c>
      <c r="C91" s="626">
        <v>101</v>
      </c>
      <c r="D91" s="626">
        <v>101</v>
      </c>
      <c r="E91" s="626">
        <v>99</v>
      </c>
      <c r="F91" s="626">
        <v>99</v>
      </c>
      <c r="G91" s="626">
        <v>97</v>
      </c>
      <c r="H91" s="626">
        <v>96</v>
      </c>
      <c r="I91" s="626">
        <v>96</v>
      </c>
      <c r="J91" s="626">
        <v>95</v>
      </c>
      <c r="K91" s="626">
        <v>95</v>
      </c>
      <c r="L91" s="626">
        <v>95</v>
      </c>
      <c r="M91" s="626">
        <v>95</v>
      </c>
    </row>
    <row r="92" spans="1:13" ht="38.25" x14ac:dyDescent="0.25">
      <c r="A92" s="596" t="s">
        <v>1987</v>
      </c>
      <c r="B92" s="589"/>
      <c r="C92" s="589"/>
      <c r="D92" s="589"/>
      <c r="E92" s="589"/>
      <c r="F92" s="589"/>
      <c r="G92" s="589"/>
      <c r="H92" s="589"/>
      <c r="I92" s="589"/>
      <c r="J92" s="589"/>
      <c r="K92" s="589"/>
      <c r="L92" s="589"/>
      <c r="M92" s="589"/>
    </row>
    <row r="93" spans="1:13" x14ac:dyDescent="0.25">
      <c r="A93" s="311" t="s">
        <v>256</v>
      </c>
      <c r="B93" s="312">
        <v>903.10381800000005</v>
      </c>
      <c r="C93" s="312">
        <v>853.04602799999998</v>
      </c>
      <c r="D93" s="312">
        <v>779.58168599999999</v>
      </c>
      <c r="E93" s="312">
        <v>843.33260600000006</v>
      </c>
      <c r="F93" s="312">
        <v>799.73678199999995</v>
      </c>
      <c r="G93" s="312">
        <v>816.520804</v>
      </c>
      <c r="H93" s="312">
        <v>1159.080379</v>
      </c>
      <c r="I93" s="312">
        <v>1181.8376519999999</v>
      </c>
      <c r="J93" s="312">
        <v>1222.6712600000001</v>
      </c>
      <c r="K93" s="312">
        <v>1401.249039</v>
      </c>
      <c r="L93" s="312">
        <v>1394.466281</v>
      </c>
      <c r="M93" s="312">
        <v>1248.9926479999999</v>
      </c>
    </row>
    <row r="94" spans="1:13" s="370" customFormat="1" x14ac:dyDescent="0.25">
      <c r="A94" s="320" t="s">
        <v>257</v>
      </c>
      <c r="B94" s="321">
        <v>257.40809300000001</v>
      </c>
      <c r="C94" s="321">
        <v>238.32151999999999</v>
      </c>
      <c r="D94" s="321">
        <v>246.564246</v>
      </c>
      <c r="E94" s="321">
        <v>208.049398</v>
      </c>
      <c r="F94" s="321">
        <v>199.380573</v>
      </c>
      <c r="G94" s="321">
        <v>172.30634000000001</v>
      </c>
      <c r="H94" s="321">
        <v>287.20919900000001</v>
      </c>
      <c r="I94" s="321">
        <v>296.228994</v>
      </c>
      <c r="J94" s="321">
        <v>293.74415699999997</v>
      </c>
      <c r="K94" s="321">
        <v>237.11516599999999</v>
      </c>
      <c r="L94" s="321">
        <v>248.72281599999999</v>
      </c>
      <c r="M94" s="321">
        <v>187.39631199999999</v>
      </c>
    </row>
    <row r="95" spans="1:13" s="370" customFormat="1" x14ac:dyDescent="0.25">
      <c r="A95" s="320" t="s">
        <v>258</v>
      </c>
      <c r="B95" s="321">
        <v>641.69346099999996</v>
      </c>
      <c r="C95" s="321">
        <v>611.954342</v>
      </c>
      <c r="D95" s="321">
        <v>529.99538299999995</v>
      </c>
      <c r="E95" s="321">
        <v>633.55503399999998</v>
      </c>
      <c r="F95" s="321">
        <v>597.87709800000005</v>
      </c>
      <c r="G95" s="321">
        <v>638.00804400000004</v>
      </c>
      <c r="H95" s="321">
        <v>868.33965899999998</v>
      </c>
      <c r="I95" s="321">
        <v>883.23444400000005</v>
      </c>
      <c r="J95" s="321">
        <v>925.75222099999996</v>
      </c>
      <c r="K95" s="321">
        <v>1160.9722630000001</v>
      </c>
      <c r="L95" s="321">
        <v>1142.4578289999999</v>
      </c>
      <c r="M95" s="321">
        <v>1059.65957</v>
      </c>
    </row>
    <row r="96" spans="1:13" s="370" customFormat="1" x14ac:dyDescent="0.25">
      <c r="A96" s="320" t="s">
        <v>321</v>
      </c>
      <c r="B96" s="321">
        <v>9.4814999999999997E-2</v>
      </c>
      <c r="C96" s="321">
        <v>4.5007999999999999E-2</v>
      </c>
      <c r="D96" s="321">
        <v>0.27719700000000003</v>
      </c>
      <c r="E96" s="321">
        <v>3.3182000000000003E-2</v>
      </c>
      <c r="F96" s="321">
        <v>3.7294000000000001E-2</v>
      </c>
      <c r="G96" s="321">
        <v>3.9962629999999999</v>
      </c>
      <c r="H96" s="321">
        <v>0.128361</v>
      </c>
      <c r="I96" s="321">
        <v>0.17357900000000001</v>
      </c>
      <c r="J96" s="321">
        <v>0.57221500000000003</v>
      </c>
      <c r="K96" s="321">
        <v>0.39869399999999999</v>
      </c>
      <c r="L96" s="321">
        <v>0.35853000000000002</v>
      </c>
      <c r="M96" s="321">
        <v>0.39555299999999999</v>
      </c>
    </row>
    <row r="97" spans="1:13" s="370" customFormat="1" ht="25.5" x14ac:dyDescent="0.25">
      <c r="A97" s="328" t="s">
        <v>259</v>
      </c>
      <c r="B97" s="329">
        <v>3.907448</v>
      </c>
      <c r="C97" s="329">
        <v>2.7251560000000001</v>
      </c>
      <c r="D97" s="329">
        <v>2.7448589999999999</v>
      </c>
      <c r="E97" s="329">
        <v>1.6949909999999999</v>
      </c>
      <c r="F97" s="329">
        <v>2.4418160000000002</v>
      </c>
      <c r="G97" s="329">
        <v>2.2101540000000002</v>
      </c>
      <c r="H97" s="329">
        <v>3.4031579999999999</v>
      </c>
      <c r="I97" s="329">
        <v>2.2006320000000001</v>
      </c>
      <c r="J97" s="329">
        <v>2.602665</v>
      </c>
      <c r="K97" s="329">
        <v>2.7629130000000002</v>
      </c>
      <c r="L97" s="329">
        <v>2.9271050000000001</v>
      </c>
      <c r="M97" s="329">
        <v>1.541212</v>
      </c>
    </row>
    <row r="98" spans="1:13" s="370" customFormat="1" x14ac:dyDescent="0.25">
      <c r="A98" s="336" t="s">
        <v>260</v>
      </c>
      <c r="B98" s="312">
        <v>161.47032300000001</v>
      </c>
      <c r="C98" s="312">
        <v>145.79759899999999</v>
      </c>
      <c r="D98" s="312">
        <v>136.21884499999999</v>
      </c>
      <c r="E98" s="312">
        <v>118.010356</v>
      </c>
      <c r="F98" s="312">
        <v>125.165425</v>
      </c>
      <c r="G98" s="312">
        <v>136.76310799999999</v>
      </c>
      <c r="H98" s="312">
        <v>177.251778</v>
      </c>
      <c r="I98" s="312">
        <v>183.65230399999999</v>
      </c>
      <c r="J98" s="312">
        <v>201.159989</v>
      </c>
      <c r="K98" s="312">
        <v>209.281432</v>
      </c>
      <c r="L98" s="312">
        <v>265.59929699999998</v>
      </c>
      <c r="M98" s="312">
        <v>265.45877000000002</v>
      </c>
    </row>
    <row r="99" spans="1:13" s="370" customFormat="1" x14ac:dyDescent="0.25">
      <c r="A99" s="320" t="s">
        <v>261</v>
      </c>
      <c r="B99" s="321">
        <v>110.802637</v>
      </c>
      <c r="C99" s="321">
        <v>97.532689000000005</v>
      </c>
      <c r="D99" s="321">
        <v>95.580438999999998</v>
      </c>
      <c r="E99" s="321">
        <v>95.793783000000005</v>
      </c>
      <c r="F99" s="321">
        <v>106.77265300000001</v>
      </c>
      <c r="G99" s="321">
        <v>119.578323</v>
      </c>
      <c r="H99" s="321">
        <v>159.409164</v>
      </c>
      <c r="I99" s="321">
        <v>157.15858700000001</v>
      </c>
      <c r="J99" s="321">
        <v>156.06230500000001</v>
      </c>
      <c r="K99" s="321">
        <v>177.968996</v>
      </c>
      <c r="L99" s="321">
        <v>237.605592</v>
      </c>
      <c r="M99" s="321">
        <v>241.631744</v>
      </c>
    </row>
    <row r="100" spans="1:13" s="370" customFormat="1" x14ac:dyDescent="0.25">
      <c r="A100" s="328" t="s">
        <v>568</v>
      </c>
      <c r="B100" s="329">
        <v>50.667684999999999</v>
      </c>
      <c r="C100" s="329">
        <v>48.264909000000003</v>
      </c>
      <c r="D100" s="329">
        <v>40.638404999999999</v>
      </c>
      <c r="E100" s="329">
        <v>22.216571999999999</v>
      </c>
      <c r="F100" s="329">
        <v>18.392771</v>
      </c>
      <c r="G100" s="329">
        <v>17.184785000000002</v>
      </c>
      <c r="H100" s="329">
        <v>17.842614000000001</v>
      </c>
      <c r="I100" s="329">
        <v>26.493715999999999</v>
      </c>
      <c r="J100" s="329">
        <v>45.097684000000001</v>
      </c>
      <c r="K100" s="329">
        <v>31.312436000000002</v>
      </c>
      <c r="L100" s="329">
        <v>27.993704999999999</v>
      </c>
      <c r="M100" s="329">
        <v>23.827024999999999</v>
      </c>
    </row>
    <row r="101" spans="1:13" s="370" customFormat="1" x14ac:dyDescent="0.25">
      <c r="A101" s="336" t="s">
        <v>263</v>
      </c>
      <c r="B101" s="312">
        <v>2053.652724</v>
      </c>
      <c r="C101" s="312">
        <v>2111.6815000000001</v>
      </c>
      <c r="D101" s="312">
        <v>1898.579923</v>
      </c>
      <c r="E101" s="312">
        <v>1773.1888759999999</v>
      </c>
      <c r="F101" s="312">
        <v>1767.500736</v>
      </c>
      <c r="G101" s="312">
        <v>1882.617571</v>
      </c>
      <c r="H101" s="312">
        <v>2103.3680359999998</v>
      </c>
      <c r="I101" s="312">
        <v>2138.172442</v>
      </c>
      <c r="J101" s="312">
        <v>2546.2203030000001</v>
      </c>
      <c r="K101" s="312">
        <v>2627.9463999999998</v>
      </c>
      <c r="L101" s="312">
        <v>2691.6775969999999</v>
      </c>
      <c r="M101" s="312">
        <v>2705.3090769999999</v>
      </c>
    </row>
    <row r="102" spans="1:13" s="370" customFormat="1" x14ac:dyDescent="0.25">
      <c r="A102" s="320" t="s">
        <v>326</v>
      </c>
      <c r="B102" s="321">
        <v>6.2026830000000004</v>
      </c>
      <c r="C102" s="321">
        <v>4.6054449999999996</v>
      </c>
      <c r="D102" s="321">
        <v>5.1095030000000001</v>
      </c>
      <c r="E102" s="321">
        <v>7.445487</v>
      </c>
      <c r="F102" s="321">
        <v>8.8074469999999998</v>
      </c>
      <c r="G102" s="321">
        <v>4.9275089999999997</v>
      </c>
      <c r="H102" s="321">
        <v>5.2121820000000003</v>
      </c>
      <c r="I102" s="321">
        <v>4.7755979999999996</v>
      </c>
      <c r="J102" s="321">
        <v>4.9189299999999996</v>
      </c>
      <c r="K102" s="321">
        <v>5.909173</v>
      </c>
      <c r="L102" s="321">
        <v>5.0795589999999997</v>
      </c>
      <c r="M102" s="321">
        <v>7.7343029999999997</v>
      </c>
    </row>
    <row r="103" spans="1:13" s="370" customFormat="1" x14ac:dyDescent="0.25">
      <c r="A103" s="320" t="s">
        <v>265</v>
      </c>
      <c r="B103" s="321">
        <v>82.342455999999999</v>
      </c>
      <c r="C103" s="321">
        <v>84.760518000000005</v>
      </c>
      <c r="D103" s="321">
        <v>60.037571</v>
      </c>
      <c r="E103" s="321">
        <v>60.639462999999999</v>
      </c>
      <c r="F103" s="321">
        <v>63.121178</v>
      </c>
      <c r="G103" s="321">
        <v>75.891531000000001</v>
      </c>
      <c r="H103" s="321">
        <v>81.290171999999998</v>
      </c>
      <c r="I103" s="321">
        <v>72.753798000000003</v>
      </c>
      <c r="J103" s="321">
        <v>81.023208999999994</v>
      </c>
      <c r="K103" s="321">
        <v>75.462086999999997</v>
      </c>
      <c r="L103" s="321">
        <v>77.004761000000002</v>
      </c>
      <c r="M103" s="321">
        <v>80.616366999999997</v>
      </c>
    </row>
    <row r="104" spans="1:13" s="370" customFormat="1" x14ac:dyDescent="0.25">
      <c r="A104" s="320" t="s">
        <v>266</v>
      </c>
      <c r="B104" s="321">
        <v>1834.755171</v>
      </c>
      <c r="C104" s="321">
        <v>1897.883212</v>
      </c>
      <c r="D104" s="321">
        <v>1733.1424669999999</v>
      </c>
      <c r="E104" s="321">
        <v>1621.458243</v>
      </c>
      <c r="F104" s="321">
        <v>1619.409545</v>
      </c>
      <c r="G104" s="321">
        <v>1717.2165050000001</v>
      </c>
      <c r="H104" s="321">
        <v>1938.6859649999999</v>
      </c>
      <c r="I104" s="321">
        <v>2000.6587300000001</v>
      </c>
      <c r="J104" s="321">
        <v>2391.6776730000001</v>
      </c>
      <c r="K104" s="321">
        <v>2477.54549</v>
      </c>
      <c r="L104" s="321">
        <v>2516.310853</v>
      </c>
      <c r="M104" s="321">
        <v>2490.8823000000002</v>
      </c>
    </row>
    <row r="105" spans="1:13" s="370" customFormat="1" ht="25.5" x14ac:dyDescent="0.25">
      <c r="A105" s="320" t="s">
        <v>267</v>
      </c>
      <c r="B105" s="321">
        <v>112.31276699999999</v>
      </c>
      <c r="C105" s="321">
        <v>115.326842</v>
      </c>
      <c r="D105" s="321">
        <v>90.965384999999998</v>
      </c>
      <c r="E105" s="321">
        <v>75.440685999999999</v>
      </c>
      <c r="F105" s="321">
        <v>65.207493999999997</v>
      </c>
      <c r="G105" s="321">
        <v>58.399607000000003</v>
      </c>
      <c r="H105" s="321">
        <v>65.523938000000001</v>
      </c>
      <c r="I105" s="321">
        <v>47.739494999999998</v>
      </c>
      <c r="J105" s="321">
        <v>55.451219000000002</v>
      </c>
      <c r="K105" s="321">
        <v>53.074399999999997</v>
      </c>
      <c r="L105" s="321">
        <v>70.332916999999995</v>
      </c>
      <c r="M105" s="321">
        <v>95.494253</v>
      </c>
    </row>
    <row r="106" spans="1:13" s="370" customFormat="1" x14ac:dyDescent="0.25">
      <c r="A106" s="328" t="s">
        <v>268</v>
      </c>
      <c r="B106" s="329">
        <v>18.039643999999999</v>
      </c>
      <c r="C106" s="329">
        <v>9.1054809999999993</v>
      </c>
      <c r="D106" s="329">
        <v>9.3249960000000005</v>
      </c>
      <c r="E106" s="329">
        <v>8.2049959999999995</v>
      </c>
      <c r="F106" s="329">
        <v>10.955069</v>
      </c>
      <c r="G106" s="329">
        <v>26.182417000000001</v>
      </c>
      <c r="H106" s="329">
        <v>12.655775999999999</v>
      </c>
      <c r="I106" s="329">
        <v>12.244818</v>
      </c>
      <c r="J106" s="329">
        <v>13.149269</v>
      </c>
      <c r="K106" s="329">
        <v>15.955247999999999</v>
      </c>
      <c r="L106" s="329">
        <v>22.949506</v>
      </c>
      <c r="M106" s="329">
        <v>30.581851</v>
      </c>
    </row>
    <row r="107" spans="1:13" s="370" customFormat="1" x14ac:dyDescent="0.25">
      <c r="A107" s="336" t="s">
        <v>269</v>
      </c>
      <c r="B107" s="312">
        <v>621.96369700000002</v>
      </c>
      <c r="C107" s="312">
        <v>615.36930800000005</v>
      </c>
      <c r="D107" s="312">
        <v>541.34085300000004</v>
      </c>
      <c r="E107" s="312">
        <v>485.26899400000002</v>
      </c>
      <c r="F107" s="312">
        <v>397.16231599999998</v>
      </c>
      <c r="G107" s="312">
        <v>390.13660199999998</v>
      </c>
      <c r="H107" s="312">
        <v>502.595303</v>
      </c>
      <c r="I107" s="312">
        <v>512.21490400000005</v>
      </c>
      <c r="J107" s="312">
        <v>569.21043099999997</v>
      </c>
      <c r="K107" s="312">
        <v>652.72444700000005</v>
      </c>
      <c r="L107" s="312">
        <v>770.11743999999999</v>
      </c>
      <c r="M107" s="312">
        <v>736.73393999999996</v>
      </c>
    </row>
    <row r="108" spans="1:13" s="370" customFormat="1" x14ac:dyDescent="0.25">
      <c r="A108" s="320" t="s">
        <v>270</v>
      </c>
      <c r="B108" s="321">
        <v>24.221831999999999</v>
      </c>
      <c r="C108" s="321">
        <v>19.566202000000001</v>
      </c>
      <c r="D108" s="321">
        <v>21.102392999999999</v>
      </c>
      <c r="E108" s="321">
        <v>15.504569999999999</v>
      </c>
      <c r="F108" s="321">
        <v>16.796099999999999</v>
      </c>
      <c r="G108" s="321">
        <v>18.891158000000001</v>
      </c>
      <c r="H108" s="321">
        <v>26.397929999999999</v>
      </c>
      <c r="I108" s="321">
        <v>30.488109000000001</v>
      </c>
      <c r="J108" s="321">
        <v>25.874656999999999</v>
      </c>
      <c r="K108" s="321">
        <v>15.270699</v>
      </c>
      <c r="L108" s="321">
        <v>20.831329</v>
      </c>
      <c r="M108" s="321">
        <v>30.912929999999999</v>
      </c>
    </row>
    <row r="109" spans="1:13" s="370" customFormat="1" x14ac:dyDescent="0.25">
      <c r="A109" s="320" t="s">
        <v>271</v>
      </c>
      <c r="B109" s="321">
        <v>373.168769</v>
      </c>
      <c r="C109" s="321">
        <v>369.917079</v>
      </c>
      <c r="D109" s="321">
        <v>329.85594500000002</v>
      </c>
      <c r="E109" s="321">
        <v>313.89487000000003</v>
      </c>
      <c r="F109" s="321">
        <v>229.082694</v>
      </c>
      <c r="G109" s="321">
        <v>218.250055</v>
      </c>
      <c r="H109" s="321">
        <v>278.940021</v>
      </c>
      <c r="I109" s="321">
        <v>281.137001</v>
      </c>
      <c r="J109" s="321">
        <v>326.39721200000002</v>
      </c>
      <c r="K109" s="321">
        <v>343.85020900000001</v>
      </c>
      <c r="L109" s="321">
        <v>380.38654400000001</v>
      </c>
      <c r="M109" s="321">
        <v>388.98068799999999</v>
      </c>
    </row>
    <row r="110" spans="1:13" s="370" customFormat="1" x14ac:dyDescent="0.25">
      <c r="A110" s="320" t="s">
        <v>272</v>
      </c>
      <c r="B110" s="321">
        <v>195.837399</v>
      </c>
      <c r="C110" s="321">
        <v>197.0625</v>
      </c>
      <c r="D110" s="321">
        <v>161.181297</v>
      </c>
      <c r="E110" s="321">
        <v>130.294388</v>
      </c>
      <c r="F110" s="321">
        <v>129.76411200000001</v>
      </c>
      <c r="G110" s="321">
        <v>133.287836</v>
      </c>
      <c r="H110" s="321">
        <v>162.938615</v>
      </c>
      <c r="I110" s="321">
        <v>167.136336</v>
      </c>
      <c r="J110" s="321">
        <v>186.963311</v>
      </c>
      <c r="K110" s="321">
        <v>265.68679700000001</v>
      </c>
      <c r="L110" s="321">
        <v>344.86024099999997</v>
      </c>
      <c r="M110" s="321">
        <v>293.63967200000002</v>
      </c>
    </row>
    <row r="111" spans="1:13" s="370" customFormat="1" x14ac:dyDescent="0.25">
      <c r="A111" s="337" t="s">
        <v>273</v>
      </c>
      <c r="B111" s="329">
        <v>28.735696000000001</v>
      </c>
      <c r="C111" s="329">
        <v>28.823525</v>
      </c>
      <c r="D111" s="329">
        <v>29.201215999999999</v>
      </c>
      <c r="E111" s="329">
        <v>25.575164000000001</v>
      </c>
      <c r="F111" s="329">
        <v>21.519409</v>
      </c>
      <c r="G111" s="329">
        <v>19.707550999999999</v>
      </c>
      <c r="H111" s="329">
        <v>34.318734999999997</v>
      </c>
      <c r="I111" s="329">
        <v>33.453454999999998</v>
      </c>
      <c r="J111" s="329">
        <v>29.975249000000002</v>
      </c>
      <c r="K111" s="329">
        <v>27.916740000000001</v>
      </c>
      <c r="L111" s="329">
        <v>24.039324000000001</v>
      </c>
      <c r="M111" s="329">
        <v>23.200648999999999</v>
      </c>
    </row>
    <row r="112" spans="1:13" s="370" customFormat="1" x14ac:dyDescent="0.25">
      <c r="A112" s="611" t="s">
        <v>274</v>
      </c>
      <c r="B112" s="312">
        <v>548.24192100000005</v>
      </c>
      <c r="C112" s="312">
        <v>481.91952500000002</v>
      </c>
      <c r="D112" s="312">
        <v>407.99841900000001</v>
      </c>
      <c r="E112" s="312">
        <v>359.40672999999998</v>
      </c>
      <c r="F112" s="312">
        <v>373.27143599999999</v>
      </c>
      <c r="G112" s="312">
        <v>417.03827200000001</v>
      </c>
      <c r="H112" s="312">
        <v>450.51444199999997</v>
      </c>
      <c r="I112" s="312">
        <v>403.08601900000002</v>
      </c>
      <c r="J112" s="312">
        <v>403.77534700000001</v>
      </c>
      <c r="K112" s="312">
        <v>438.37779399999999</v>
      </c>
      <c r="L112" s="312">
        <v>540.45538299999998</v>
      </c>
      <c r="M112" s="312">
        <v>544.14532499999996</v>
      </c>
    </row>
    <row r="113" spans="1:13" s="370" customFormat="1" x14ac:dyDescent="0.25">
      <c r="A113" s="397" t="s">
        <v>331</v>
      </c>
      <c r="B113" s="321">
        <v>40.480136000000002</v>
      </c>
      <c r="C113" s="321">
        <v>45.994014</v>
      </c>
      <c r="D113" s="321">
        <v>48.456238999999997</v>
      </c>
      <c r="E113" s="321">
        <v>36.354542000000002</v>
      </c>
      <c r="F113" s="321">
        <v>50.025924000000003</v>
      </c>
      <c r="G113" s="321">
        <v>53.056902000000001</v>
      </c>
      <c r="H113" s="321">
        <v>32.039628999999998</v>
      </c>
      <c r="I113" s="321">
        <v>32.803834000000002</v>
      </c>
      <c r="J113" s="321">
        <v>35.214708999999999</v>
      </c>
      <c r="K113" s="321">
        <v>32.807591000000002</v>
      </c>
      <c r="L113" s="321">
        <v>40.555422</v>
      </c>
      <c r="M113" s="321">
        <v>48.962274000000001</v>
      </c>
    </row>
    <row r="114" spans="1:13" s="370" customFormat="1" x14ac:dyDescent="0.25">
      <c r="A114" s="397" t="s">
        <v>276</v>
      </c>
      <c r="B114" s="321">
        <v>490.46470399999998</v>
      </c>
      <c r="C114" s="321">
        <v>421.99749700000001</v>
      </c>
      <c r="D114" s="321">
        <v>349.33603499999998</v>
      </c>
      <c r="E114" s="321">
        <v>307.88071400000001</v>
      </c>
      <c r="F114" s="321">
        <v>308.611648</v>
      </c>
      <c r="G114" s="321">
        <v>354.00200699999999</v>
      </c>
      <c r="H114" s="321">
        <v>407.44476800000001</v>
      </c>
      <c r="I114" s="321">
        <v>363.12072699999999</v>
      </c>
      <c r="J114" s="321">
        <v>357.936891</v>
      </c>
      <c r="K114" s="321">
        <v>392.24318499999998</v>
      </c>
      <c r="L114" s="321">
        <v>462.86988300000002</v>
      </c>
      <c r="M114" s="321">
        <v>460.06034199999999</v>
      </c>
    </row>
    <row r="115" spans="1:13" s="370" customFormat="1" x14ac:dyDescent="0.25">
      <c r="A115" s="612" t="s">
        <v>277</v>
      </c>
      <c r="B115" s="339">
        <v>142.59755100000001</v>
      </c>
      <c r="C115" s="339">
        <v>120.407894</v>
      </c>
      <c r="D115" s="339">
        <v>93.860608999999997</v>
      </c>
      <c r="E115" s="339">
        <v>67.290899999999993</v>
      </c>
      <c r="F115" s="339">
        <v>67.947210999999996</v>
      </c>
      <c r="G115" s="339">
        <v>109.733844</v>
      </c>
      <c r="H115" s="339">
        <v>126.14341899999999</v>
      </c>
      <c r="I115" s="339">
        <v>98.084849000000006</v>
      </c>
      <c r="J115" s="339">
        <v>112.977165</v>
      </c>
      <c r="K115" s="339">
        <v>113.511906</v>
      </c>
      <c r="L115" s="339">
        <v>149.52893900000001</v>
      </c>
      <c r="M115" s="339">
        <v>137.53561999999999</v>
      </c>
    </row>
    <row r="116" spans="1:13" s="370" customFormat="1" x14ac:dyDescent="0.25">
      <c r="A116" s="613" t="s">
        <v>278</v>
      </c>
      <c r="B116" s="339">
        <v>80.798163000000002</v>
      </c>
      <c r="C116" s="339">
        <v>65.984362000000004</v>
      </c>
      <c r="D116" s="339">
        <v>62.682765000000003</v>
      </c>
      <c r="E116" s="339">
        <v>52.332476</v>
      </c>
      <c r="F116" s="339">
        <v>65.851775000000004</v>
      </c>
      <c r="G116" s="339">
        <v>77.140344999999996</v>
      </c>
      <c r="H116" s="339">
        <v>96.703310000000002</v>
      </c>
      <c r="I116" s="339">
        <v>82.394278</v>
      </c>
      <c r="J116" s="339">
        <v>91.489695999999995</v>
      </c>
      <c r="K116" s="339">
        <v>90.706055000000006</v>
      </c>
      <c r="L116" s="339">
        <v>107.267093</v>
      </c>
      <c r="M116" s="339">
        <v>120.579381</v>
      </c>
    </row>
    <row r="117" spans="1:13" s="370" customFormat="1" x14ac:dyDescent="0.25">
      <c r="A117" s="613" t="s">
        <v>279</v>
      </c>
      <c r="B117" s="339">
        <v>215.085272</v>
      </c>
      <c r="C117" s="339">
        <v>193.54017099999999</v>
      </c>
      <c r="D117" s="339">
        <v>149.158692</v>
      </c>
      <c r="E117" s="339">
        <v>140.85062400000001</v>
      </c>
      <c r="F117" s="339">
        <v>135.15504799999999</v>
      </c>
      <c r="G117" s="339">
        <v>115.40505899999999</v>
      </c>
      <c r="H117" s="339">
        <v>128.25787700000001</v>
      </c>
      <c r="I117" s="339">
        <v>133.34289000000001</v>
      </c>
      <c r="J117" s="339">
        <v>99.896642999999997</v>
      </c>
      <c r="K117" s="339">
        <v>121.087723</v>
      </c>
      <c r="L117" s="339">
        <v>135.609871</v>
      </c>
      <c r="M117" s="339">
        <v>140.77066199999999</v>
      </c>
    </row>
    <row r="118" spans="1:13" s="370" customFormat="1" x14ac:dyDescent="0.25">
      <c r="A118" s="613" t="s">
        <v>280</v>
      </c>
      <c r="B118" s="339">
        <v>32.398142999999997</v>
      </c>
      <c r="C118" s="339">
        <v>20.229336</v>
      </c>
      <c r="D118" s="339">
        <v>16.077590000000001</v>
      </c>
      <c r="E118" s="339">
        <v>18.836040000000001</v>
      </c>
      <c r="F118" s="339">
        <v>18.097328999999998</v>
      </c>
      <c r="G118" s="339">
        <v>28.985095999999999</v>
      </c>
      <c r="H118" s="339">
        <v>37.093349000000003</v>
      </c>
      <c r="I118" s="339">
        <v>31.773869999999999</v>
      </c>
      <c r="J118" s="339">
        <v>29.398892</v>
      </c>
      <c r="K118" s="339">
        <v>44.824238999999999</v>
      </c>
      <c r="L118" s="339">
        <v>48.248862000000003</v>
      </c>
      <c r="M118" s="339">
        <v>39.035938999999999</v>
      </c>
    </row>
    <row r="119" spans="1:13" s="370" customFormat="1" x14ac:dyDescent="0.25">
      <c r="A119" s="613" t="s">
        <v>281</v>
      </c>
      <c r="B119" s="339">
        <v>19.585574000000001</v>
      </c>
      <c r="C119" s="339">
        <v>21.835732</v>
      </c>
      <c r="D119" s="339">
        <v>27.556376</v>
      </c>
      <c r="E119" s="339">
        <v>28.570671999999998</v>
      </c>
      <c r="F119" s="339">
        <v>21.560282999999998</v>
      </c>
      <c r="G119" s="339">
        <v>22.737660000000002</v>
      </c>
      <c r="H119" s="339">
        <v>19.246811000000001</v>
      </c>
      <c r="I119" s="339">
        <v>17.524837999999999</v>
      </c>
      <c r="J119" s="339">
        <v>24.174492000000001</v>
      </c>
      <c r="K119" s="339">
        <v>22.113261000000001</v>
      </c>
      <c r="L119" s="339">
        <v>22.215115999999998</v>
      </c>
      <c r="M119" s="339">
        <v>22.138738</v>
      </c>
    </row>
    <row r="120" spans="1:13" s="370" customFormat="1" x14ac:dyDescent="0.25">
      <c r="A120" s="397" t="s">
        <v>282</v>
      </c>
      <c r="B120" s="321">
        <v>4.5448000000000002E-2</v>
      </c>
      <c r="C120" s="321">
        <v>0.13652</v>
      </c>
      <c r="D120" s="321">
        <v>0.102908</v>
      </c>
      <c r="E120" s="321">
        <v>0.112646</v>
      </c>
      <c r="F120" s="321">
        <v>0.122085</v>
      </c>
      <c r="G120" s="321">
        <v>1.2442E-2</v>
      </c>
      <c r="H120" s="321">
        <v>0.97661299999999995</v>
      </c>
      <c r="I120" s="321">
        <v>0.56106100000000003</v>
      </c>
      <c r="J120" s="321">
        <v>0</v>
      </c>
      <c r="K120" s="321">
        <v>0.354022</v>
      </c>
      <c r="L120" s="321">
        <v>0</v>
      </c>
      <c r="M120" s="321">
        <v>0</v>
      </c>
    </row>
    <row r="121" spans="1:13" s="370" customFormat="1" x14ac:dyDescent="0.25">
      <c r="A121" s="612" t="s">
        <v>283</v>
      </c>
      <c r="B121" s="339">
        <v>0</v>
      </c>
      <c r="C121" s="339">
        <v>0</v>
      </c>
      <c r="D121" s="339">
        <v>8.7608000000000005E-2</v>
      </c>
      <c r="E121" s="339">
        <v>8.3126000000000005E-2</v>
      </c>
      <c r="F121" s="339">
        <v>0.10783</v>
      </c>
      <c r="G121" s="339">
        <v>1.2442E-2</v>
      </c>
      <c r="H121" s="339">
        <v>0.77151199999999998</v>
      </c>
      <c r="I121" s="339">
        <v>0.49545800000000001</v>
      </c>
      <c r="J121" s="321">
        <v>0</v>
      </c>
      <c r="K121" s="339">
        <v>0.34772799999999998</v>
      </c>
      <c r="L121" s="321">
        <v>0</v>
      </c>
      <c r="M121" s="321">
        <v>0</v>
      </c>
    </row>
    <row r="122" spans="1:13" s="370" customFormat="1" x14ac:dyDescent="0.25">
      <c r="A122" s="613" t="s">
        <v>284</v>
      </c>
      <c r="B122" s="339">
        <v>4.5448000000000002E-2</v>
      </c>
      <c r="C122" s="339">
        <v>0.13652</v>
      </c>
      <c r="D122" s="339">
        <v>1.5299999999999999E-2</v>
      </c>
      <c r="E122" s="339">
        <v>2.9520000000000001E-2</v>
      </c>
      <c r="F122" s="339">
        <v>1.4253999999999999E-2</v>
      </c>
      <c r="G122" s="339">
        <v>0</v>
      </c>
      <c r="H122" s="339">
        <v>0.20510100000000001</v>
      </c>
      <c r="I122" s="339">
        <v>6.5602999999999995E-2</v>
      </c>
      <c r="J122" s="321">
        <v>0</v>
      </c>
      <c r="K122" s="339">
        <v>0</v>
      </c>
      <c r="L122" s="321">
        <v>0</v>
      </c>
      <c r="M122" s="321">
        <v>0</v>
      </c>
    </row>
    <row r="123" spans="1:13" s="370" customFormat="1" x14ac:dyDescent="0.25">
      <c r="A123" s="613" t="s">
        <v>285</v>
      </c>
      <c r="B123" s="339">
        <v>0</v>
      </c>
      <c r="C123" s="339">
        <v>0</v>
      </c>
      <c r="D123" s="339">
        <v>0</v>
      </c>
      <c r="E123" s="339">
        <v>0</v>
      </c>
      <c r="F123" s="339">
        <v>0</v>
      </c>
      <c r="G123" s="339">
        <v>0</v>
      </c>
      <c r="H123" s="339">
        <v>0</v>
      </c>
      <c r="I123" s="339">
        <v>0</v>
      </c>
      <c r="J123" s="321">
        <v>0</v>
      </c>
      <c r="K123" s="339">
        <v>0</v>
      </c>
      <c r="L123" s="321">
        <v>0</v>
      </c>
      <c r="M123" s="321">
        <v>0</v>
      </c>
    </row>
    <row r="124" spans="1:13" s="370" customFormat="1" x14ac:dyDescent="0.25">
      <c r="A124" s="613" t="s">
        <v>286</v>
      </c>
      <c r="B124" s="339">
        <v>0</v>
      </c>
      <c r="C124" s="339">
        <v>0</v>
      </c>
      <c r="D124" s="339">
        <v>0</v>
      </c>
      <c r="E124" s="339">
        <v>0</v>
      </c>
      <c r="F124" s="339">
        <v>0</v>
      </c>
      <c r="G124" s="339">
        <v>0</v>
      </c>
      <c r="H124" s="339">
        <v>0</v>
      </c>
      <c r="I124" s="339">
        <v>0</v>
      </c>
      <c r="J124" s="321">
        <v>0</v>
      </c>
      <c r="K124" s="339">
        <v>6.2940000000000001E-3</v>
      </c>
      <c r="L124" s="321">
        <v>0</v>
      </c>
      <c r="M124" s="321">
        <v>0</v>
      </c>
    </row>
    <row r="125" spans="1:13" s="370" customFormat="1" x14ac:dyDescent="0.25">
      <c r="A125" s="601" t="s">
        <v>287</v>
      </c>
      <c r="B125" s="321">
        <v>17.251631</v>
      </c>
      <c r="C125" s="321">
        <v>13.791492</v>
      </c>
      <c r="D125" s="321">
        <v>10.103236000000001</v>
      </c>
      <c r="E125" s="321">
        <v>15.058827000000001</v>
      </c>
      <c r="F125" s="321">
        <v>14.511777</v>
      </c>
      <c r="G125" s="321">
        <v>9.96692</v>
      </c>
      <c r="H125" s="321">
        <v>10.053429</v>
      </c>
      <c r="I125" s="321">
        <v>6.6003949999999998</v>
      </c>
      <c r="J125" s="321">
        <v>10.623746000000001</v>
      </c>
      <c r="K125" s="321">
        <v>12.972994999999999</v>
      </c>
      <c r="L125" s="321">
        <v>36.938411000000002</v>
      </c>
      <c r="M125" s="321">
        <v>35.022708000000002</v>
      </c>
    </row>
    <row r="126" spans="1:13" s="370" customFormat="1" x14ac:dyDescent="0.25">
      <c r="A126" s="614" t="s">
        <v>288</v>
      </c>
      <c r="B126" s="339">
        <v>2.0040480000000001</v>
      </c>
      <c r="C126" s="339">
        <v>0.28716700000000001</v>
      </c>
      <c r="D126" s="339">
        <v>0.36682799999999999</v>
      </c>
      <c r="E126" s="339">
        <v>1.2277819999999999</v>
      </c>
      <c r="F126" s="339">
        <v>0.431064</v>
      </c>
      <c r="G126" s="339">
        <v>0.66515899999999994</v>
      </c>
      <c r="H126" s="339">
        <v>0.69669800000000004</v>
      </c>
      <c r="I126" s="339">
        <v>0.56379000000000001</v>
      </c>
      <c r="J126" s="339">
        <v>0.25973299999999999</v>
      </c>
      <c r="K126" s="339">
        <v>1.7217499999999999</v>
      </c>
      <c r="L126" s="339">
        <v>3.405233</v>
      </c>
      <c r="M126" s="339">
        <v>5.591119</v>
      </c>
    </row>
    <row r="127" spans="1:13" x14ac:dyDescent="0.25">
      <c r="A127" s="613" t="s">
        <v>289</v>
      </c>
      <c r="B127" s="339">
        <v>4.0397100000000004</v>
      </c>
      <c r="C127" s="339">
        <v>1.6399919999999999</v>
      </c>
      <c r="D127" s="339">
        <v>0.57556499999999999</v>
      </c>
      <c r="E127" s="339">
        <v>0.37479299999999999</v>
      </c>
      <c r="F127" s="339">
        <v>0.66773499999999997</v>
      </c>
      <c r="G127" s="339">
        <v>0.64769699999999997</v>
      </c>
      <c r="H127" s="339">
        <v>0.86672300000000002</v>
      </c>
      <c r="I127" s="339">
        <v>1.6283939999999999</v>
      </c>
      <c r="J127" s="339">
        <v>2.1285790000000002</v>
      </c>
      <c r="K127" s="339">
        <v>2.9894120000000002</v>
      </c>
      <c r="L127" s="339">
        <v>2.6706490000000001</v>
      </c>
      <c r="M127" s="339">
        <v>3.0154589999999999</v>
      </c>
    </row>
    <row r="128" spans="1:13" x14ac:dyDescent="0.25">
      <c r="A128" s="613" t="s">
        <v>290</v>
      </c>
      <c r="B128" s="339">
        <v>2.8038E-2</v>
      </c>
      <c r="C128" s="339">
        <v>0</v>
      </c>
      <c r="D128" s="339">
        <v>0</v>
      </c>
      <c r="E128" s="339">
        <v>0</v>
      </c>
      <c r="F128" s="339">
        <v>3.742264</v>
      </c>
      <c r="G128" s="339">
        <v>0</v>
      </c>
      <c r="H128" s="339">
        <v>0</v>
      </c>
      <c r="I128" s="339">
        <v>0</v>
      </c>
      <c r="J128" s="339">
        <v>0</v>
      </c>
      <c r="K128" s="339">
        <v>0</v>
      </c>
      <c r="L128" s="339">
        <v>0</v>
      </c>
      <c r="M128" s="339">
        <v>0</v>
      </c>
    </row>
    <row r="129" spans="1:13" x14ac:dyDescent="0.25">
      <c r="A129" s="615" t="s">
        <v>291</v>
      </c>
      <c r="B129" s="346">
        <v>11.179834</v>
      </c>
      <c r="C129" s="346">
        <v>11.804333</v>
      </c>
      <c r="D129" s="346">
        <v>9.1608420000000006</v>
      </c>
      <c r="E129" s="346">
        <v>13.456251</v>
      </c>
      <c r="F129" s="346">
        <v>9.6707129999999992</v>
      </c>
      <c r="G129" s="346">
        <v>8.6540630000000007</v>
      </c>
      <c r="H129" s="346">
        <v>8.4900070000000003</v>
      </c>
      <c r="I129" s="346">
        <v>4.4082100000000004</v>
      </c>
      <c r="J129" s="346">
        <v>8.2354330000000004</v>
      </c>
      <c r="K129" s="346">
        <v>8.2618320000000001</v>
      </c>
      <c r="L129" s="346">
        <v>30.862527</v>
      </c>
      <c r="M129" s="346">
        <v>8.8584040000000002</v>
      </c>
    </row>
    <row r="130" spans="1:13" x14ac:dyDescent="0.25">
      <c r="A130" s="611" t="s">
        <v>292</v>
      </c>
      <c r="B130" s="312">
        <v>1420.782033</v>
      </c>
      <c r="C130" s="312">
        <v>1386.065881</v>
      </c>
      <c r="D130" s="312">
        <v>1264.721859</v>
      </c>
      <c r="E130" s="312">
        <v>1105.724819</v>
      </c>
      <c r="F130" s="312">
        <v>1090.523216</v>
      </c>
      <c r="G130" s="312">
        <v>1125.6700920000001</v>
      </c>
      <c r="H130" s="312">
        <v>1169.706457</v>
      </c>
      <c r="I130" s="312">
        <v>1148.0276329999999</v>
      </c>
      <c r="J130" s="312">
        <v>1312.17518</v>
      </c>
      <c r="K130" s="312">
        <v>1411.998227</v>
      </c>
      <c r="L130" s="312">
        <v>1486.0914090000001</v>
      </c>
      <c r="M130" s="312">
        <v>1609.6283969999999</v>
      </c>
    </row>
    <row r="131" spans="1:13" x14ac:dyDescent="0.25">
      <c r="A131" s="397" t="s">
        <v>293</v>
      </c>
      <c r="B131" s="321">
        <v>0</v>
      </c>
      <c r="C131" s="321">
        <v>0</v>
      </c>
      <c r="D131" s="321">
        <v>0</v>
      </c>
      <c r="E131" s="321">
        <v>0</v>
      </c>
      <c r="F131" s="321">
        <v>0</v>
      </c>
      <c r="G131" s="321">
        <v>0</v>
      </c>
      <c r="H131" s="321">
        <v>4.5932490000000001</v>
      </c>
      <c r="I131" s="321">
        <v>5.036219</v>
      </c>
      <c r="J131" s="321">
        <v>5.9690209999999997</v>
      </c>
      <c r="K131" s="321">
        <v>6.557061</v>
      </c>
      <c r="L131" s="321">
        <v>23.549444000000001</v>
      </c>
      <c r="M131" s="321">
        <v>80.062121000000005</v>
      </c>
    </row>
    <row r="132" spans="1:13" x14ac:dyDescent="0.25">
      <c r="A132" s="397" t="s">
        <v>294</v>
      </c>
      <c r="B132" s="321">
        <v>813.63034700000003</v>
      </c>
      <c r="C132" s="321">
        <v>807.16930200000002</v>
      </c>
      <c r="D132" s="321">
        <v>753.87178400000005</v>
      </c>
      <c r="E132" s="321">
        <v>660.989507</v>
      </c>
      <c r="F132" s="321">
        <v>696.48720200000002</v>
      </c>
      <c r="G132" s="321">
        <v>742.40277000000003</v>
      </c>
      <c r="H132" s="321">
        <v>854.86078899999995</v>
      </c>
      <c r="I132" s="321">
        <v>831.12557600000002</v>
      </c>
      <c r="J132" s="321">
        <v>971.19027200000005</v>
      </c>
      <c r="K132" s="321">
        <v>919.77196500000002</v>
      </c>
      <c r="L132" s="321">
        <v>1001.497915</v>
      </c>
      <c r="M132" s="321">
        <v>1116.312046</v>
      </c>
    </row>
    <row r="133" spans="1:13" x14ac:dyDescent="0.25">
      <c r="A133" s="398" t="s">
        <v>295</v>
      </c>
      <c r="B133" s="329">
        <v>607.15168600000004</v>
      </c>
      <c r="C133" s="329">
        <v>578.89657799999998</v>
      </c>
      <c r="D133" s="329">
        <v>510.85007400000001</v>
      </c>
      <c r="E133" s="329">
        <v>444.73531100000002</v>
      </c>
      <c r="F133" s="329">
        <v>394.03601300000003</v>
      </c>
      <c r="G133" s="329">
        <v>383.26732099999998</v>
      </c>
      <c r="H133" s="329">
        <v>310.25241799999998</v>
      </c>
      <c r="I133" s="329">
        <v>311.865837</v>
      </c>
      <c r="J133" s="329">
        <v>335.01588500000003</v>
      </c>
      <c r="K133" s="329">
        <v>485.66919899999999</v>
      </c>
      <c r="L133" s="329">
        <v>461.04405000000003</v>
      </c>
      <c r="M133" s="329">
        <v>413.25423000000001</v>
      </c>
    </row>
    <row r="134" spans="1:13" x14ac:dyDescent="0.25">
      <c r="A134" s="611" t="s">
        <v>296</v>
      </c>
      <c r="B134" s="312">
        <v>749.04238299999997</v>
      </c>
      <c r="C134" s="312">
        <v>697.56570999999997</v>
      </c>
      <c r="D134" s="312">
        <v>632.33721500000001</v>
      </c>
      <c r="E134" s="312">
        <v>570.46657200000004</v>
      </c>
      <c r="F134" s="312">
        <v>530.38075400000002</v>
      </c>
      <c r="G134" s="312">
        <v>519.07924800000001</v>
      </c>
      <c r="H134" s="312">
        <v>500.62455199999999</v>
      </c>
      <c r="I134" s="312">
        <v>506.93158</v>
      </c>
      <c r="J134" s="312">
        <v>544.85584800000004</v>
      </c>
      <c r="K134" s="312">
        <v>588.77344900000003</v>
      </c>
      <c r="L134" s="312">
        <v>608.66476599999999</v>
      </c>
      <c r="M134" s="312">
        <v>635.72527200000002</v>
      </c>
    </row>
    <row r="135" spans="1:13" x14ac:dyDescent="0.25">
      <c r="A135" s="397" t="s">
        <v>297</v>
      </c>
      <c r="B135" s="321">
        <v>98.195080000000004</v>
      </c>
      <c r="C135" s="321">
        <v>104.11949300000001</v>
      </c>
      <c r="D135" s="321">
        <v>86.991208999999998</v>
      </c>
      <c r="E135" s="321">
        <v>82.768472000000003</v>
      </c>
      <c r="F135" s="321">
        <v>90.787822000000006</v>
      </c>
      <c r="G135" s="321">
        <v>103.99141299999999</v>
      </c>
      <c r="H135" s="321">
        <v>99.453423999999998</v>
      </c>
      <c r="I135" s="321">
        <v>120.261459</v>
      </c>
      <c r="J135" s="321">
        <v>129.677876</v>
      </c>
      <c r="K135" s="321">
        <v>124.363314</v>
      </c>
      <c r="L135" s="321">
        <v>150.422889</v>
      </c>
      <c r="M135" s="321">
        <v>206.334104</v>
      </c>
    </row>
    <row r="136" spans="1:13" x14ac:dyDescent="0.25">
      <c r="A136" s="397" t="s">
        <v>298</v>
      </c>
      <c r="B136" s="321">
        <v>34.503292000000002</v>
      </c>
      <c r="C136" s="321">
        <v>33.010804999999998</v>
      </c>
      <c r="D136" s="321">
        <v>23.271639</v>
      </c>
      <c r="E136" s="321">
        <v>22.638504999999999</v>
      </c>
      <c r="F136" s="321">
        <v>16.16207</v>
      </c>
      <c r="G136" s="321">
        <v>13.223065</v>
      </c>
      <c r="H136" s="321">
        <v>7.8729050000000003</v>
      </c>
      <c r="I136" s="321">
        <v>14.669091</v>
      </c>
      <c r="J136" s="321">
        <v>12.155859</v>
      </c>
      <c r="K136" s="321">
        <v>8.6949050000000003</v>
      </c>
      <c r="L136" s="321">
        <v>6.98759</v>
      </c>
      <c r="M136" s="321">
        <v>11.826026000000001</v>
      </c>
    </row>
    <row r="137" spans="1:13" x14ac:dyDescent="0.25">
      <c r="A137" s="397" t="s">
        <v>299</v>
      </c>
      <c r="B137" s="321">
        <v>412.54500899999999</v>
      </c>
      <c r="C137" s="321">
        <v>371.01022599999999</v>
      </c>
      <c r="D137" s="321">
        <v>340.71982400000002</v>
      </c>
      <c r="E137" s="321">
        <v>328.97134399999999</v>
      </c>
      <c r="F137" s="321">
        <v>283.49410699999999</v>
      </c>
      <c r="G137" s="321">
        <v>253.15499500000001</v>
      </c>
      <c r="H137" s="321">
        <v>221.29908499999999</v>
      </c>
      <c r="I137" s="321">
        <v>168.119764</v>
      </c>
      <c r="J137" s="321">
        <v>169.237358</v>
      </c>
      <c r="K137" s="321">
        <v>187.15304</v>
      </c>
      <c r="L137" s="321">
        <v>218.237358</v>
      </c>
      <c r="M137" s="321">
        <v>226.61178899999999</v>
      </c>
    </row>
    <row r="138" spans="1:13" x14ac:dyDescent="0.25">
      <c r="A138" s="398" t="s">
        <v>300</v>
      </c>
      <c r="B138" s="329">
        <v>203.79900000000001</v>
      </c>
      <c r="C138" s="329">
        <v>189.425185</v>
      </c>
      <c r="D138" s="329">
        <v>181.35454200000001</v>
      </c>
      <c r="E138" s="329">
        <v>136.08824899999999</v>
      </c>
      <c r="F138" s="329">
        <v>139.93675300000001</v>
      </c>
      <c r="G138" s="329">
        <v>148.70977300000001</v>
      </c>
      <c r="H138" s="329">
        <v>171.99913599999999</v>
      </c>
      <c r="I138" s="329">
        <v>203.88126399999999</v>
      </c>
      <c r="J138" s="329">
        <v>233.78475399999999</v>
      </c>
      <c r="K138" s="329">
        <v>268.56218799999999</v>
      </c>
      <c r="L138" s="329">
        <v>233.01692700000001</v>
      </c>
      <c r="M138" s="329">
        <v>190.953351</v>
      </c>
    </row>
    <row r="139" spans="1:13" x14ac:dyDescent="0.25">
      <c r="A139" s="611" t="s">
        <v>301</v>
      </c>
      <c r="B139" s="312">
        <v>4036.8049129999999</v>
      </c>
      <c r="C139" s="312">
        <v>3875.4730599999998</v>
      </c>
      <c r="D139" s="312">
        <v>3459.8705359999999</v>
      </c>
      <c r="E139" s="312">
        <v>3406.8508750000001</v>
      </c>
      <c r="F139" s="312">
        <v>3556.118528</v>
      </c>
      <c r="G139" s="312">
        <v>3625.6606430000002</v>
      </c>
      <c r="H139" s="312">
        <v>3838.6464449999999</v>
      </c>
      <c r="I139" s="312">
        <v>3893.9520010000001</v>
      </c>
      <c r="J139" s="312">
        <v>4040.6537370000001</v>
      </c>
      <c r="K139" s="312">
        <v>4244.7600739999998</v>
      </c>
      <c r="L139" s="312">
        <v>4306.2736519999999</v>
      </c>
      <c r="M139" s="312">
        <v>4017.0526239999999</v>
      </c>
    </row>
    <row r="140" spans="1:13" x14ac:dyDescent="0.25">
      <c r="A140" s="397" t="s">
        <v>550</v>
      </c>
      <c r="B140" s="321">
        <v>11.673843</v>
      </c>
      <c r="C140" s="321">
        <v>24.904719</v>
      </c>
      <c r="D140" s="321">
        <v>36.672984</v>
      </c>
      <c r="E140" s="321">
        <v>12.964947</v>
      </c>
      <c r="F140" s="321">
        <v>5.0429490000000001</v>
      </c>
      <c r="G140" s="321">
        <v>6.5656509999999999</v>
      </c>
      <c r="H140" s="321">
        <v>9.6786220000000007</v>
      </c>
      <c r="I140" s="321">
        <v>2.5623960000000001</v>
      </c>
      <c r="J140" s="321">
        <v>3.1545640000000001</v>
      </c>
      <c r="K140" s="321">
        <v>12.058522999999999</v>
      </c>
      <c r="L140" s="321">
        <v>22.970614000000001</v>
      </c>
      <c r="M140" s="321">
        <v>22.649149000000001</v>
      </c>
    </row>
    <row r="141" spans="1:13" x14ac:dyDescent="0.25">
      <c r="A141" s="397" t="s">
        <v>302</v>
      </c>
      <c r="B141" s="321">
        <v>6.4665290000000004</v>
      </c>
      <c r="C141" s="321">
        <v>6.2399279999999999</v>
      </c>
      <c r="D141" s="321">
        <v>7.37141</v>
      </c>
      <c r="E141" s="321">
        <v>5.1407280000000002</v>
      </c>
      <c r="F141" s="321">
        <v>3.5469170000000001</v>
      </c>
      <c r="G141" s="321">
        <v>0.43752999999999997</v>
      </c>
      <c r="H141" s="321">
        <v>1.4946090000000001</v>
      </c>
      <c r="I141" s="321">
        <v>0.27816200000000002</v>
      </c>
      <c r="J141" s="321">
        <v>3.8965E-2</v>
      </c>
      <c r="K141" s="321">
        <v>7.894E-3</v>
      </c>
      <c r="L141" s="321">
        <v>1.4149E-2</v>
      </c>
      <c r="M141" s="321">
        <v>4.1343999999999999E-2</v>
      </c>
    </row>
    <row r="142" spans="1:13" x14ac:dyDescent="0.25">
      <c r="A142" s="397" t="s">
        <v>303</v>
      </c>
      <c r="B142" s="321">
        <v>256.53763700000002</v>
      </c>
      <c r="C142" s="321">
        <v>238.96235200000001</v>
      </c>
      <c r="D142" s="321">
        <v>172.49542099999999</v>
      </c>
      <c r="E142" s="321">
        <v>237.69115500000001</v>
      </c>
      <c r="F142" s="321">
        <v>298.72817600000002</v>
      </c>
      <c r="G142" s="321">
        <v>275.82308599999999</v>
      </c>
      <c r="H142" s="321">
        <v>281.15018400000002</v>
      </c>
      <c r="I142" s="321">
        <v>237.33553699999999</v>
      </c>
      <c r="J142" s="321">
        <v>219.941914</v>
      </c>
      <c r="K142" s="321">
        <v>259.90749799999998</v>
      </c>
      <c r="L142" s="321">
        <v>165.878287</v>
      </c>
      <c r="M142" s="321">
        <v>193.853543</v>
      </c>
    </row>
    <row r="143" spans="1:13" x14ac:dyDescent="0.25">
      <c r="A143" s="397" t="s">
        <v>304</v>
      </c>
      <c r="B143" s="321">
        <v>3493.3643069999998</v>
      </c>
      <c r="C143" s="321">
        <v>3410.9656540000001</v>
      </c>
      <c r="D143" s="321">
        <v>3078.5876159999998</v>
      </c>
      <c r="E143" s="321">
        <v>3006.3189819999998</v>
      </c>
      <c r="F143" s="321">
        <v>3120.8238999999999</v>
      </c>
      <c r="G143" s="321">
        <v>3209.9382300000002</v>
      </c>
      <c r="H143" s="321">
        <v>3417.331917</v>
      </c>
      <c r="I143" s="321">
        <v>3473.403245</v>
      </c>
      <c r="J143" s="321">
        <v>3642.3582660000002</v>
      </c>
      <c r="K143" s="321">
        <v>3809.7447790000001</v>
      </c>
      <c r="L143" s="321">
        <v>3901.6585570000002</v>
      </c>
      <c r="M143" s="321">
        <v>3550.6401839999999</v>
      </c>
    </row>
    <row r="144" spans="1:13" x14ac:dyDescent="0.25">
      <c r="A144" s="612" t="s">
        <v>305</v>
      </c>
      <c r="B144" s="339">
        <v>3037.4509370000001</v>
      </c>
      <c r="C144" s="339">
        <v>2927.6569909999998</v>
      </c>
      <c r="D144" s="339">
        <v>2599.075112</v>
      </c>
      <c r="E144" s="339">
        <v>2567.1401190000001</v>
      </c>
      <c r="F144" s="339">
        <v>2630.5270829999999</v>
      </c>
      <c r="G144" s="339">
        <v>2695.4779010000002</v>
      </c>
      <c r="H144" s="339">
        <v>2894.8477440000001</v>
      </c>
      <c r="I144" s="339">
        <v>3003.1863830000002</v>
      </c>
      <c r="J144" s="339">
        <v>3217.7789830000002</v>
      </c>
      <c r="K144" s="339">
        <v>3368.404837</v>
      </c>
      <c r="L144" s="339">
        <v>3482.1589800000002</v>
      </c>
      <c r="M144" s="339">
        <v>3318.7150430000002</v>
      </c>
    </row>
    <row r="145" spans="1:13" x14ac:dyDescent="0.25">
      <c r="A145" s="613" t="s">
        <v>306</v>
      </c>
      <c r="B145" s="339">
        <v>455.91336899999999</v>
      </c>
      <c r="C145" s="339">
        <v>483.30866300000002</v>
      </c>
      <c r="D145" s="339">
        <v>479.51250399999998</v>
      </c>
      <c r="E145" s="339">
        <v>439.17886199999998</v>
      </c>
      <c r="F145" s="339">
        <v>490.29681699999998</v>
      </c>
      <c r="G145" s="339">
        <v>514.460329</v>
      </c>
      <c r="H145" s="339">
        <v>522.48417199999994</v>
      </c>
      <c r="I145" s="339">
        <v>470.21686099999999</v>
      </c>
      <c r="J145" s="339">
        <v>424.57928199999998</v>
      </c>
      <c r="K145" s="339">
        <v>441.33994100000001</v>
      </c>
      <c r="L145" s="339">
        <v>419.49957599999999</v>
      </c>
      <c r="M145" s="339">
        <v>231.92514</v>
      </c>
    </row>
    <row r="146" spans="1:13" x14ac:dyDescent="0.25">
      <c r="A146" s="398" t="s">
        <v>307</v>
      </c>
      <c r="B146" s="329">
        <v>268.76259499999998</v>
      </c>
      <c r="C146" s="329">
        <v>194.40040400000001</v>
      </c>
      <c r="D146" s="329">
        <v>164.74310399999999</v>
      </c>
      <c r="E146" s="329">
        <v>144.735062</v>
      </c>
      <c r="F146" s="329">
        <v>127.976584</v>
      </c>
      <c r="G146" s="329">
        <v>132.89614399999999</v>
      </c>
      <c r="H146" s="329">
        <v>128.99111099999999</v>
      </c>
      <c r="I146" s="329">
        <v>180.372659</v>
      </c>
      <c r="J146" s="329">
        <v>175.16002700000001</v>
      </c>
      <c r="K146" s="329">
        <v>163.04137700000001</v>
      </c>
      <c r="L146" s="329">
        <v>215.75204199999999</v>
      </c>
      <c r="M146" s="329">
        <v>249.868403</v>
      </c>
    </row>
    <row r="147" spans="1:13" x14ac:dyDescent="0.25">
      <c r="A147" s="611" t="s">
        <v>308</v>
      </c>
      <c r="B147" s="312">
        <v>706.89039700000001</v>
      </c>
      <c r="C147" s="312">
        <v>657.88756100000001</v>
      </c>
      <c r="D147" s="312">
        <v>651.01694299999997</v>
      </c>
      <c r="E147" s="312">
        <v>455.88926300000003</v>
      </c>
      <c r="F147" s="312">
        <v>381.08334600000001</v>
      </c>
      <c r="G147" s="312">
        <v>365.74732899999998</v>
      </c>
      <c r="H147" s="312">
        <v>409.18075599999997</v>
      </c>
      <c r="I147" s="312">
        <v>441.59846900000002</v>
      </c>
      <c r="J147" s="312">
        <v>464.31442099999998</v>
      </c>
      <c r="K147" s="312">
        <v>493.375201</v>
      </c>
      <c r="L147" s="312">
        <v>481.33981199999999</v>
      </c>
      <c r="M147" s="312">
        <v>415.39254599999998</v>
      </c>
    </row>
    <row r="148" spans="1:13" x14ac:dyDescent="0.25">
      <c r="A148" s="397" t="s">
        <v>309</v>
      </c>
      <c r="B148" s="321">
        <v>206.80502799999999</v>
      </c>
      <c r="C148" s="321">
        <v>201.369314</v>
      </c>
      <c r="D148" s="321">
        <v>204.880683</v>
      </c>
      <c r="E148" s="321">
        <v>135.22932</v>
      </c>
      <c r="F148" s="321">
        <v>120.353713</v>
      </c>
      <c r="G148" s="321">
        <v>103.202657</v>
      </c>
      <c r="H148" s="321">
        <v>137.56332699999999</v>
      </c>
      <c r="I148" s="321">
        <v>134.94043400000001</v>
      </c>
      <c r="J148" s="321">
        <v>158.32095699999999</v>
      </c>
      <c r="K148" s="321">
        <v>142.72652099999999</v>
      </c>
      <c r="L148" s="321">
        <v>139.392709</v>
      </c>
      <c r="M148" s="321">
        <v>98.056866999999997</v>
      </c>
    </row>
    <row r="149" spans="1:13" x14ac:dyDescent="0.25">
      <c r="A149" s="397" t="s">
        <v>310</v>
      </c>
      <c r="B149" s="321">
        <v>149.86005</v>
      </c>
      <c r="C149" s="321">
        <v>126.06487</v>
      </c>
      <c r="D149" s="321">
        <v>124.268326</v>
      </c>
      <c r="E149" s="321">
        <v>80.780991</v>
      </c>
      <c r="F149" s="321">
        <v>85.249290999999999</v>
      </c>
      <c r="G149" s="321">
        <v>85.701149999999998</v>
      </c>
      <c r="H149" s="321">
        <v>98.308859999999996</v>
      </c>
      <c r="I149" s="321">
        <v>95.061291999999995</v>
      </c>
      <c r="J149" s="321">
        <v>118.540801</v>
      </c>
      <c r="K149" s="321">
        <v>121.719649</v>
      </c>
      <c r="L149" s="321">
        <v>118.31442699999999</v>
      </c>
      <c r="M149" s="321">
        <v>113.466683</v>
      </c>
    </row>
    <row r="150" spans="1:13" x14ac:dyDescent="0.25">
      <c r="A150" s="601" t="s">
        <v>311</v>
      </c>
      <c r="B150" s="321">
        <v>219.45139399999999</v>
      </c>
      <c r="C150" s="321">
        <v>201.22961799999999</v>
      </c>
      <c r="D150" s="321">
        <v>188.16018099999999</v>
      </c>
      <c r="E150" s="321">
        <v>129.35465099999999</v>
      </c>
      <c r="F150" s="321">
        <v>90.258638000000005</v>
      </c>
      <c r="G150" s="321">
        <v>90.777883000000003</v>
      </c>
      <c r="H150" s="321">
        <v>79.159529000000006</v>
      </c>
      <c r="I150" s="321">
        <v>88.866669999999999</v>
      </c>
      <c r="J150" s="321">
        <v>70.625878</v>
      </c>
      <c r="K150" s="321">
        <v>87.481617999999997</v>
      </c>
      <c r="L150" s="321">
        <v>75.098189000000005</v>
      </c>
      <c r="M150" s="321">
        <v>55.179943000000002</v>
      </c>
    </row>
    <row r="151" spans="1:13" x14ac:dyDescent="0.25">
      <c r="A151" s="405" t="s">
        <v>312</v>
      </c>
      <c r="B151" s="329">
        <v>130.773923</v>
      </c>
      <c r="C151" s="329">
        <v>129.22375700000001</v>
      </c>
      <c r="D151" s="329">
        <v>133.707752</v>
      </c>
      <c r="E151" s="329">
        <v>110.5243</v>
      </c>
      <c r="F151" s="329">
        <v>85.221701999999993</v>
      </c>
      <c r="G151" s="329">
        <v>86.065638000000007</v>
      </c>
      <c r="H151" s="329">
        <v>94.149039000000002</v>
      </c>
      <c r="I151" s="329">
        <v>122.730071</v>
      </c>
      <c r="J151" s="329">
        <v>116.826784</v>
      </c>
      <c r="K151" s="329">
        <v>141.44741099999999</v>
      </c>
      <c r="L151" s="329">
        <v>148.53448499999999</v>
      </c>
      <c r="M151" s="329">
        <v>148.68905100000001</v>
      </c>
    </row>
    <row r="152" spans="1:13" x14ac:dyDescent="0.25">
      <c r="A152" s="616" t="s">
        <v>245</v>
      </c>
      <c r="B152" s="280"/>
      <c r="C152" s="280"/>
      <c r="D152" s="280"/>
      <c r="E152" s="280"/>
      <c r="F152" s="280"/>
      <c r="G152" s="280"/>
      <c r="H152" s="280"/>
      <c r="I152" s="280"/>
      <c r="J152" s="280">
        <v>84.249422999999993</v>
      </c>
      <c r="K152" s="280">
        <v>176.236636</v>
      </c>
      <c r="L152" s="280"/>
      <c r="M152" s="280"/>
    </row>
    <row r="153" spans="1:13" ht="13.5" thickBot="1" x14ac:dyDescent="0.3">
      <c r="A153" s="607" t="s">
        <v>313</v>
      </c>
      <c r="B153" s="608">
        <v>11201.952211</v>
      </c>
      <c r="C153" s="608">
        <v>10824.806176</v>
      </c>
      <c r="D153" s="608">
        <v>9771.6662840000008</v>
      </c>
      <c r="E153" s="608">
        <v>9118.1390950000005</v>
      </c>
      <c r="F153" s="608">
        <v>9020.9425410000003</v>
      </c>
      <c r="G153" s="608">
        <v>9279.2336720000003</v>
      </c>
      <c r="H153" s="608">
        <v>10310.968150999999</v>
      </c>
      <c r="I153" s="608">
        <v>10409.473007000001</v>
      </c>
      <c r="J153" s="608">
        <v>11389.285942</v>
      </c>
      <c r="K153" s="608">
        <v>12244.722701999999</v>
      </c>
      <c r="L153" s="608">
        <v>12544.685642</v>
      </c>
      <c r="M153" s="608">
        <v>12178.438602</v>
      </c>
    </row>
    <row r="154" spans="1:13" x14ac:dyDescent="0.2">
      <c r="A154" s="605" t="s">
        <v>315</v>
      </c>
      <c r="B154" s="363"/>
      <c r="C154" s="400"/>
      <c r="D154" s="400"/>
      <c r="E154" s="400"/>
      <c r="F154" s="400"/>
      <c r="G154" s="400"/>
      <c r="H154" s="400"/>
      <c r="I154" s="400"/>
      <c r="J154" s="400"/>
      <c r="K154" s="400"/>
      <c r="L154" s="400"/>
    </row>
    <row r="155" spans="1:13" x14ac:dyDescent="0.25">
      <c r="A155" s="606" t="s">
        <v>316</v>
      </c>
      <c r="B155" s="606"/>
      <c r="C155" s="237"/>
      <c r="D155" s="237"/>
      <c r="E155" s="237"/>
      <c r="F155" s="237"/>
      <c r="G155" s="237"/>
      <c r="H155" s="237"/>
      <c r="I155" s="237"/>
      <c r="J155" s="237"/>
      <c r="K155" s="237"/>
      <c r="L155" s="237"/>
    </row>
    <row r="156" spans="1:13" x14ac:dyDescent="0.25">
      <c r="A156" s="609"/>
      <c r="B156" s="397"/>
      <c r="C156" s="237"/>
      <c r="D156" s="237"/>
      <c r="E156" s="237"/>
      <c r="F156" s="237"/>
      <c r="G156" s="237"/>
      <c r="H156" s="237"/>
      <c r="I156" s="237"/>
      <c r="J156" s="237"/>
      <c r="K156" s="237"/>
      <c r="L156" s="237"/>
    </row>
    <row r="157" spans="1:13" x14ac:dyDescent="0.25">
      <c r="A157" s="609"/>
      <c r="B157" s="397"/>
      <c r="C157" s="237"/>
      <c r="D157" s="237"/>
      <c r="E157" s="237"/>
      <c r="F157" s="237"/>
      <c r="G157" s="237"/>
      <c r="H157" s="237"/>
      <c r="I157" s="237"/>
      <c r="J157" s="237"/>
      <c r="K157" s="237"/>
      <c r="L157" s="404" t="s">
        <v>2014</v>
      </c>
    </row>
    <row r="158" spans="1:13" x14ac:dyDescent="0.25">
      <c r="A158" s="601"/>
      <c r="B158" s="601"/>
      <c r="C158" s="404"/>
      <c r="D158" s="404"/>
      <c r="E158" s="404"/>
      <c r="F158" s="404"/>
      <c r="G158" s="404"/>
      <c r="H158" s="404"/>
      <c r="I158" s="404"/>
      <c r="J158" s="404" t="s">
        <v>580</v>
      </c>
      <c r="K158" s="404" t="s">
        <v>580</v>
      </c>
      <c r="L158" s="404" t="s">
        <v>580</v>
      </c>
    </row>
    <row r="159" spans="1:13" x14ac:dyDescent="0.25">
      <c r="A159" s="601"/>
      <c r="B159" s="601"/>
      <c r="C159" s="404"/>
      <c r="D159" s="404"/>
      <c r="E159" s="404"/>
      <c r="F159" s="404"/>
      <c r="G159" s="404"/>
      <c r="H159" s="404"/>
      <c r="I159" s="404" t="s">
        <v>559</v>
      </c>
      <c r="J159" s="404"/>
      <c r="K159" s="404"/>
      <c r="L159" s="404"/>
    </row>
    <row r="160" spans="1:13" x14ac:dyDescent="0.25">
      <c r="A160" s="601"/>
      <c r="B160" s="601"/>
      <c r="C160" s="404"/>
      <c r="D160" s="404"/>
      <c r="E160" s="404"/>
      <c r="F160" s="404"/>
      <c r="G160" s="404"/>
      <c r="H160" s="404" t="s">
        <v>560</v>
      </c>
      <c r="I160" s="404"/>
      <c r="J160" s="404"/>
      <c r="K160" s="404"/>
      <c r="L160" s="404"/>
    </row>
    <row r="161" spans="1:13" x14ac:dyDescent="0.25">
      <c r="A161" s="397"/>
      <c r="B161" s="397"/>
      <c r="C161" s="237"/>
      <c r="D161" s="404"/>
      <c r="E161" s="404"/>
      <c r="F161" s="404"/>
      <c r="G161" s="404"/>
      <c r="H161" s="404" t="s">
        <v>561</v>
      </c>
      <c r="I161" s="237"/>
      <c r="J161" s="237"/>
      <c r="K161" s="237"/>
      <c r="L161" s="237"/>
    </row>
    <row r="162" spans="1:13" ht="15.75" x14ac:dyDescent="0.25">
      <c r="A162" s="238"/>
      <c r="B162" s="236"/>
      <c r="C162" s="237"/>
      <c r="D162" s="404"/>
      <c r="E162" s="404"/>
      <c r="F162" s="404"/>
      <c r="G162" s="404" t="s">
        <v>562</v>
      </c>
      <c r="H162" s="404"/>
      <c r="I162" s="237"/>
      <c r="J162" s="237"/>
      <c r="K162" s="237"/>
      <c r="L162" s="237"/>
    </row>
    <row r="163" spans="1:13" ht="15.75" x14ac:dyDescent="0.25">
      <c r="A163" s="238"/>
      <c r="B163" s="236"/>
      <c r="C163" s="237"/>
      <c r="D163" s="404"/>
      <c r="E163" s="404"/>
      <c r="F163" s="404" t="s">
        <v>563</v>
      </c>
      <c r="G163" s="404"/>
      <c r="H163" s="404"/>
      <c r="I163" s="237"/>
      <c r="J163" s="237"/>
      <c r="K163" s="237"/>
      <c r="L163" s="237"/>
    </row>
    <row r="164" spans="1:13" ht="15.75" x14ac:dyDescent="0.25">
      <c r="A164" s="238"/>
      <c r="B164" s="236"/>
      <c r="C164" s="237"/>
      <c r="D164" s="404"/>
      <c r="E164" s="404" t="s">
        <v>564</v>
      </c>
      <c r="F164" s="404"/>
      <c r="G164" s="404"/>
      <c r="H164" s="404"/>
      <c r="I164" s="237"/>
      <c r="J164" s="237"/>
      <c r="K164" s="237"/>
      <c r="L164" s="237"/>
    </row>
    <row r="165" spans="1:13" ht="16.5" thickBot="1" x14ac:dyDescent="0.3">
      <c r="A165" s="238"/>
      <c r="B165" s="236"/>
      <c r="C165" s="237"/>
      <c r="D165" s="404" t="s">
        <v>565</v>
      </c>
      <c r="E165" s="404"/>
      <c r="F165" s="404"/>
      <c r="G165" s="404"/>
      <c r="H165" s="404"/>
      <c r="I165" s="237"/>
      <c r="J165" s="237"/>
      <c r="K165" s="237"/>
      <c r="L165" s="237"/>
      <c r="M165" s="237"/>
    </row>
    <row r="166" spans="1:13" x14ac:dyDescent="0.2">
      <c r="A166" s="587" t="s">
        <v>566</v>
      </c>
      <c r="B166" s="246">
        <v>2013</v>
      </c>
      <c r="C166" s="246">
        <v>2014</v>
      </c>
      <c r="D166" s="246">
        <v>2015</v>
      </c>
      <c r="E166" s="246">
        <v>2016</v>
      </c>
      <c r="F166" s="246">
        <v>2017</v>
      </c>
      <c r="G166" s="246">
        <v>2018</v>
      </c>
      <c r="H166" s="246">
        <v>2019</v>
      </c>
      <c r="I166" s="246">
        <v>2020</v>
      </c>
      <c r="J166" s="246">
        <v>2021</v>
      </c>
      <c r="K166" s="246">
        <v>2022</v>
      </c>
      <c r="L166" s="246">
        <v>2023</v>
      </c>
      <c r="M166" s="246">
        <v>2024</v>
      </c>
    </row>
    <row r="167" spans="1:13" ht="14.25" x14ac:dyDescent="0.2">
      <c r="A167" s="242" t="s">
        <v>567</v>
      </c>
      <c r="B167" s="602">
        <v>66.295651000000007</v>
      </c>
      <c r="C167" s="588">
        <v>66.630022999999994</v>
      </c>
      <c r="D167" s="588">
        <v>65.606097000000005</v>
      </c>
      <c r="E167" s="588">
        <v>65.262527000000006</v>
      </c>
      <c r="F167" s="588">
        <v>65.555026999999995</v>
      </c>
      <c r="G167" s="588">
        <v>65.499762000000004</v>
      </c>
      <c r="H167" s="588">
        <v>63.413606000000001</v>
      </c>
      <c r="I167" s="588">
        <v>63.427819999999997</v>
      </c>
      <c r="J167" s="588">
        <v>63.632423000000003</v>
      </c>
      <c r="K167" s="588">
        <v>63.882728</v>
      </c>
      <c r="L167" s="588">
        <v>64.054064999999994</v>
      </c>
      <c r="M167" s="588">
        <v>64.064620000000005</v>
      </c>
    </row>
    <row r="168" spans="1:13" x14ac:dyDescent="0.2">
      <c r="A168" s="242" t="s">
        <v>582</v>
      </c>
      <c r="B168" s="626">
        <v>101</v>
      </c>
      <c r="C168" s="626">
        <v>101</v>
      </c>
      <c r="D168" s="626">
        <v>101</v>
      </c>
      <c r="E168" s="626">
        <v>99</v>
      </c>
      <c r="F168" s="626">
        <v>99</v>
      </c>
      <c r="G168" s="626">
        <v>97</v>
      </c>
      <c r="H168" s="626">
        <v>96</v>
      </c>
      <c r="I168" s="626">
        <v>96</v>
      </c>
      <c r="J168" s="626">
        <v>95</v>
      </c>
      <c r="K168" s="626">
        <v>95</v>
      </c>
      <c r="L168" s="626">
        <v>95</v>
      </c>
      <c r="M168" s="626">
        <v>95</v>
      </c>
    </row>
    <row r="169" spans="1:13" ht="25.5" x14ac:dyDescent="0.25">
      <c r="A169" s="589" t="s">
        <v>549</v>
      </c>
      <c r="B169" s="589"/>
      <c r="C169" s="589"/>
      <c r="D169" s="589"/>
      <c r="E169" s="589"/>
      <c r="F169" s="589"/>
      <c r="G169" s="589"/>
      <c r="H169" s="589"/>
      <c r="I169" s="589"/>
      <c r="J169" s="589"/>
      <c r="K169" s="589"/>
      <c r="L169" s="589"/>
      <c r="M169" s="589"/>
    </row>
    <row r="170" spans="1:13" x14ac:dyDescent="0.25">
      <c r="A170" s="311" t="s">
        <v>256</v>
      </c>
      <c r="B170" s="312">
        <v>5786.6162800000002</v>
      </c>
      <c r="C170" s="312">
        <v>5851.9507859999994</v>
      </c>
      <c r="D170" s="312">
        <v>5664.6752649999999</v>
      </c>
      <c r="E170" s="312">
        <v>5404.0691509999997</v>
      </c>
      <c r="F170" s="312">
        <v>5443.7295260000001</v>
      </c>
      <c r="G170" s="312">
        <v>5547.9479469999997</v>
      </c>
      <c r="H170" s="312">
        <v>5816.6050809999997</v>
      </c>
      <c r="I170" s="312">
        <v>6094.0998209999998</v>
      </c>
      <c r="J170" s="312">
        <v>6120.0651040000002</v>
      </c>
      <c r="K170" s="312">
        <v>6645.8939690000007</v>
      </c>
      <c r="L170" s="312">
        <v>7237.6482660000001</v>
      </c>
      <c r="M170" s="312">
        <v>7219.9486749999996</v>
      </c>
    </row>
    <row r="171" spans="1:13" x14ac:dyDescent="0.25">
      <c r="A171" s="320" t="s">
        <v>257</v>
      </c>
      <c r="B171" s="321">
        <v>575.05981199999997</v>
      </c>
      <c r="C171" s="321">
        <v>600.65857800000003</v>
      </c>
      <c r="D171" s="321">
        <v>578.47221000000002</v>
      </c>
      <c r="E171" s="321">
        <v>455.393507</v>
      </c>
      <c r="F171" s="321">
        <v>550.63087800000005</v>
      </c>
      <c r="G171" s="321">
        <v>496.32557900000006</v>
      </c>
      <c r="H171" s="321">
        <v>606.632563</v>
      </c>
      <c r="I171" s="321">
        <v>622.00290300000006</v>
      </c>
      <c r="J171" s="321">
        <v>506.45758799999999</v>
      </c>
      <c r="K171" s="321">
        <v>457.34166700000003</v>
      </c>
      <c r="L171" s="321">
        <v>500.847441</v>
      </c>
      <c r="M171" s="321">
        <v>415.71116899999998</v>
      </c>
    </row>
    <row r="172" spans="1:13" x14ac:dyDescent="0.25">
      <c r="A172" s="320" t="s">
        <v>258</v>
      </c>
      <c r="B172" s="321">
        <v>4938.5678049999997</v>
      </c>
      <c r="C172" s="321">
        <v>4982.8635510000004</v>
      </c>
      <c r="D172" s="321">
        <v>4807.1052299999992</v>
      </c>
      <c r="E172" s="321">
        <v>4675.1678900000006</v>
      </c>
      <c r="F172" s="321">
        <v>4598.7105099999999</v>
      </c>
      <c r="G172" s="321">
        <v>4749.3910459999997</v>
      </c>
      <c r="H172" s="321">
        <v>4906.4376400000001</v>
      </c>
      <c r="I172" s="321">
        <v>5190.1049329999996</v>
      </c>
      <c r="J172" s="321">
        <v>5324.5204989999993</v>
      </c>
      <c r="K172" s="321">
        <v>5882.6680230000002</v>
      </c>
      <c r="L172" s="321">
        <v>6407.5276649999996</v>
      </c>
      <c r="M172" s="321">
        <v>6488.3625009999996</v>
      </c>
    </row>
    <row r="173" spans="1:13" x14ac:dyDescent="0.25">
      <c r="A173" s="320" t="s">
        <v>321</v>
      </c>
      <c r="B173" s="321">
        <v>219.34563400000002</v>
      </c>
      <c r="C173" s="321">
        <v>219.99696900000001</v>
      </c>
      <c r="D173" s="321">
        <v>218.01945699999999</v>
      </c>
      <c r="E173" s="321">
        <v>215.573395</v>
      </c>
      <c r="F173" s="321">
        <v>218.38386700000001</v>
      </c>
      <c r="G173" s="321">
        <v>220.379794</v>
      </c>
      <c r="H173" s="321">
        <v>206.26705600000003</v>
      </c>
      <c r="I173" s="321">
        <v>199.19005099999998</v>
      </c>
      <c r="J173" s="321">
        <v>198.82118600000001</v>
      </c>
      <c r="K173" s="321">
        <v>208.50636900000001</v>
      </c>
      <c r="L173" s="321">
        <v>214.62121300000001</v>
      </c>
      <c r="M173" s="321">
        <v>213.00652400000001</v>
      </c>
    </row>
    <row r="174" spans="1:13" ht="25.5" x14ac:dyDescent="0.25">
      <c r="A174" s="328" t="s">
        <v>259</v>
      </c>
      <c r="B174" s="329">
        <v>53.643025999999999</v>
      </c>
      <c r="C174" s="329">
        <v>48.431685000000002</v>
      </c>
      <c r="D174" s="329">
        <v>61.078365999999995</v>
      </c>
      <c r="E174" s="329">
        <v>57.934356999999999</v>
      </c>
      <c r="F174" s="329">
        <v>76.004267999999996</v>
      </c>
      <c r="G174" s="329">
        <v>81.851523</v>
      </c>
      <c r="H174" s="329">
        <v>97.267818000000005</v>
      </c>
      <c r="I174" s="329">
        <v>82.801929000000001</v>
      </c>
      <c r="J174" s="329">
        <v>90.265827999999999</v>
      </c>
      <c r="K174" s="329">
        <v>97.377904999999998</v>
      </c>
      <c r="L174" s="329">
        <v>114.651945</v>
      </c>
      <c r="M174" s="329">
        <v>102.86847900000001</v>
      </c>
    </row>
    <row r="175" spans="1:13" x14ac:dyDescent="0.25">
      <c r="A175" s="336" t="s">
        <v>260</v>
      </c>
      <c r="B175" s="312">
        <v>2758.5822090000001</v>
      </c>
      <c r="C175" s="312">
        <v>2782.2621020000001</v>
      </c>
      <c r="D175" s="312">
        <v>2729.8240729999998</v>
      </c>
      <c r="E175" s="312">
        <v>2708.6993549999997</v>
      </c>
      <c r="F175" s="312">
        <v>2730.2845380000003</v>
      </c>
      <c r="G175" s="312">
        <v>2717.7792899999999</v>
      </c>
      <c r="H175" s="312">
        <v>2768.4504439999996</v>
      </c>
      <c r="I175" s="312">
        <v>2833.6858940000002</v>
      </c>
      <c r="J175" s="312">
        <v>2918.4029190000001</v>
      </c>
      <c r="K175" s="312">
        <v>3046.0750079999998</v>
      </c>
      <c r="L175" s="312">
        <v>3228.2572380000001</v>
      </c>
      <c r="M175" s="312">
        <v>3360.9064940000003</v>
      </c>
    </row>
    <row r="176" spans="1:13" x14ac:dyDescent="0.25">
      <c r="A176" s="320" t="s">
        <v>261</v>
      </c>
      <c r="B176" s="321">
        <v>2666.1981969999997</v>
      </c>
      <c r="C176" s="321">
        <v>2690.8515110000003</v>
      </c>
      <c r="D176" s="321">
        <v>2643.9146919999998</v>
      </c>
      <c r="E176" s="321">
        <v>2644.0799320000001</v>
      </c>
      <c r="F176" s="321">
        <v>2666.985893</v>
      </c>
      <c r="G176" s="321">
        <v>2662.6643120000003</v>
      </c>
      <c r="H176" s="321">
        <v>2716.6088910000003</v>
      </c>
      <c r="I176" s="321">
        <v>2770.987243</v>
      </c>
      <c r="J176" s="321">
        <v>2833.08493</v>
      </c>
      <c r="K176" s="321">
        <v>2975.9939680000002</v>
      </c>
      <c r="L176" s="321">
        <v>3116.9440879999997</v>
      </c>
      <c r="M176" s="321">
        <v>3253.1542579999996</v>
      </c>
    </row>
    <row r="177" spans="1:13" x14ac:dyDescent="0.25">
      <c r="A177" s="328" t="s">
        <v>568</v>
      </c>
      <c r="B177" s="329">
        <v>92.384011000000001</v>
      </c>
      <c r="C177" s="329">
        <v>91.410589000000002</v>
      </c>
      <c r="D177" s="329">
        <v>85.909379000000001</v>
      </c>
      <c r="E177" s="329">
        <v>64.619422</v>
      </c>
      <c r="F177" s="329">
        <v>63.298642999999998</v>
      </c>
      <c r="G177" s="329">
        <v>55.114978000000008</v>
      </c>
      <c r="H177" s="329">
        <v>51.841553000000005</v>
      </c>
      <c r="I177" s="329">
        <v>62.698648999999996</v>
      </c>
      <c r="J177" s="329">
        <v>85.317989000000011</v>
      </c>
      <c r="K177" s="329">
        <v>70.081040000000002</v>
      </c>
      <c r="L177" s="329">
        <v>111.31314900000001</v>
      </c>
      <c r="M177" s="329">
        <v>107.75223399999999</v>
      </c>
    </row>
    <row r="178" spans="1:13" x14ac:dyDescent="0.25">
      <c r="A178" s="336" t="s">
        <v>263</v>
      </c>
      <c r="B178" s="312">
        <v>5177.734751</v>
      </c>
      <c r="C178" s="312">
        <v>5307.163931</v>
      </c>
      <c r="D178" s="312">
        <v>5081.0849179999996</v>
      </c>
      <c r="E178" s="312">
        <v>4901.499245</v>
      </c>
      <c r="F178" s="312">
        <v>5003.4610549999998</v>
      </c>
      <c r="G178" s="312">
        <v>5132.0002530000002</v>
      </c>
      <c r="H178" s="312">
        <v>5326.1258739999994</v>
      </c>
      <c r="I178" s="312">
        <v>5394.7570130000004</v>
      </c>
      <c r="J178" s="312">
        <v>5930.2072210000006</v>
      </c>
      <c r="K178" s="312">
        <v>6216.7884219999996</v>
      </c>
      <c r="L178" s="312">
        <v>6634.8828439999997</v>
      </c>
      <c r="M178" s="312">
        <v>6662.503428</v>
      </c>
    </row>
    <row r="179" spans="1:13" x14ac:dyDescent="0.25">
      <c r="A179" s="320" t="s">
        <v>326</v>
      </c>
      <c r="B179" s="321">
        <v>700.24625300000002</v>
      </c>
      <c r="C179" s="321">
        <v>713.91461000000004</v>
      </c>
      <c r="D179" s="321">
        <v>723.07677999999999</v>
      </c>
      <c r="E179" s="321">
        <v>702.04255799999999</v>
      </c>
      <c r="F179" s="321">
        <v>712.45809400000007</v>
      </c>
      <c r="G179" s="321">
        <v>702.24984800000004</v>
      </c>
      <c r="H179" s="321">
        <v>656.46848999999997</v>
      </c>
      <c r="I179" s="321">
        <v>662.6338209999999</v>
      </c>
      <c r="J179" s="321">
        <v>660.06640400000003</v>
      </c>
      <c r="K179" s="321">
        <v>651.37073399999997</v>
      </c>
      <c r="L179" s="321">
        <v>608.84857499999998</v>
      </c>
      <c r="M179" s="321">
        <v>635.94268</v>
      </c>
    </row>
    <row r="180" spans="1:13" x14ac:dyDescent="0.25">
      <c r="A180" s="320" t="s">
        <v>265</v>
      </c>
      <c r="B180" s="321">
        <v>92.608125000000001</v>
      </c>
      <c r="C180" s="321">
        <v>93.942127999999997</v>
      </c>
      <c r="D180" s="321">
        <v>67.028370999999993</v>
      </c>
      <c r="E180" s="321">
        <v>66.221980000000002</v>
      </c>
      <c r="F180" s="321">
        <v>69.023739000000006</v>
      </c>
      <c r="G180" s="321">
        <v>82.124076000000002</v>
      </c>
      <c r="H180" s="321">
        <v>88.044986999999992</v>
      </c>
      <c r="I180" s="321">
        <v>78.629559</v>
      </c>
      <c r="J180" s="321">
        <v>83.601355999999996</v>
      </c>
      <c r="K180" s="321">
        <v>79.103555999999998</v>
      </c>
      <c r="L180" s="321">
        <v>80.470506999999998</v>
      </c>
      <c r="M180" s="321">
        <v>83.375312999999991</v>
      </c>
    </row>
    <row r="181" spans="1:13" x14ac:dyDescent="0.25">
      <c r="A181" s="320" t="s">
        <v>266</v>
      </c>
      <c r="B181" s="321">
        <v>4043.1706620000004</v>
      </c>
      <c r="C181" s="321">
        <v>4160.2759569999998</v>
      </c>
      <c r="D181" s="321">
        <v>3993.8474109999997</v>
      </c>
      <c r="E181" s="321">
        <v>3863.0421099999999</v>
      </c>
      <c r="F181" s="321">
        <v>3963.1158599999999</v>
      </c>
      <c r="G181" s="321">
        <v>4062.734383</v>
      </c>
      <c r="H181" s="321">
        <v>4336.0122270000002</v>
      </c>
      <c r="I181" s="321">
        <v>4419.5729009999995</v>
      </c>
      <c r="J181" s="321">
        <v>4935.0409309999995</v>
      </c>
      <c r="K181" s="321">
        <v>5229.6757049999997</v>
      </c>
      <c r="L181" s="321">
        <v>5651.2230949999994</v>
      </c>
      <c r="M181" s="321">
        <v>5600.0052159999996</v>
      </c>
    </row>
    <row r="182" spans="1:13" ht="25.5" x14ac:dyDescent="0.25">
      <c r="A182" s="320" t="s">
        <v>267</v>
      </c>
      <c r="B182" s="321">
        <v>179.09242899999998</v>
      </c>
      <c r="C182" s="321">
        <v>182.712369</v>
      </c>
      <c r="D182" s="321">
        <v>148.90537799999998</v>
      </c>
      <c r="E182" s="321">
        <v>133.77301800000001</v>
      </c>
      <c r="F182" s="321">
        <v>138.37830700000001</v>
      </c>
      <c r="G182" s="321">
        <v>155.127667</v>
      </c>
      <c r="H182" s="321">
        <v>139.87367</v>
      </c>
      <c r="I182" s="321">
        <v>127.558502</v>
      </c>
      <c r="J182" s="321">
        <v>144.35795100000001</v>
      </c>
      <c r="K182" s="321">
        <v>144.53487200000001</v>
      </c>
      <c r="L182" s="321">
        <v>162.83389399999999</v>
      </c>
      <c r="M182" s="321">
        <v>195.545897</v>
      </c>
    </row>
    <row r="183" spans="1:13" x14ac:dyDescent="0.25">
      <c r="A183" s="328" t="s">
        <v>268</v>
      </c>
      <c r="B183" s="329">
        <v>162.617276</v>
      </c>
      <c r="C183" s="329">
        <v>156.31886299999999</v>
      </c>
      <c r="D183" s="329">
        <v>148.22697500000001</v>
      </c>
      <c r="E183" s="329">
        <v>136.41957600000001</v>
      </c>
      <c r="F183" s="329">
        <v>120.48505</v>
      </c>
      <c r="G183" s="329">
        <v>129.764275</v>
      </c>
      <c r="H183" s="329">
        <v>105.726494</v>
      </c>
      <c r="I183" s="329">
        <v>106.36222599999999</v>
      </c>
      <c r="J183" s="329">
        <v>107.140574</v>
      </c>
      <c r="K183" s="329">
        <v>112.10355199999999</v>
      </c>
      <c r="L183" s="329">
        <v>131.50677000000002</v>
      </c>
      <c r="M183" s="329">
        <v>147.63431700000001</v>
      </c>
    </row>
    <row r="184" spans="1:13" x14ac:dyDescent="0.25">
      <c r="A184" s="336" t="s">
        <v>269</v>
      </c>
      <c r="B184" s="312">
        <v>2090.3241400000002</v>
      </c>
      <c r="C184" s="312">
        <v>2063.1011880000001</v>
      </c>
      <c r="D184" s="312">
        <v>1921.2345989999999</v>
      </c>
      <c r="E184" s="312">
        <v>1795.479916</v>
      </c>
      <c r="F184" s="312">
        <v>1713.060751</v>
      </c>
      <c r="G184" s="312">
        <v>1688.5683120000001</v>
      </c>
      <c r="H184" s="312">
        <v>1798.6031270000001</v>
      </c>
      <c r="I184" s="312">
        <v>1809.7694609999999</v>
      </c>
      <c r="J184" s="312">
        <v>1882.3106559999999</v>
      </c>
      <c r="K184" s="312">
        <v>2055.843382</v>
      </c>
      <c r="L184" s="312">
        <v>2254.0775359999998</v>
      </c>
      <c r="M184" s="312">
        <v>2292.6261119999999</v>
      </c>
    </row>
    <row r="185" spans="1:13" x14ac:dyDescent="0.25">
      <c r="A185" s="320" t="s">
        <v>270</v>
      </c>
      <c r="B185" s="321">
        <v>365.891525</v>
      </c>
      <c r="C185" s="321">
        <v>355.16749999999996</v>
      </c>
      <c r="D185" s="321">
        <v>340.883735</v>
      </c>
      <c r="E185" s="321">
        <v>324.43803500000001</v>
      </c>
      <c r="F185" s="321">
        <v>328.557706</v>
      </c>
      <c r="G185" s="321">
        <v>321.31250500000004</v>
      </c>
      <c r="H185" s="321">
        <v>328.053293</v>
      </c>
      <c r="I185" s="321">
        <v>334.84788300000002</v>
      </c>
      <c r="J185" s="321">
        <v>340.87944400000003</v>
      </c>
      <c r="K185" s="321">
        <v>344.33023199999997</v>
      </c>
      <c r="L185" s="321">
        <v>366.91861399999999</v>
      </c>
      <c r="M185" s="321">
        <v>457.97281000000004</v>
      </c>
    </row>
    <row r="186" spans="1:13" x14ac:dyDescent="0.25">
      <c r="A186" s="320" t="s">
        <v>271</v>
      </c>
      <c r="B186" s="321">
        <v>1093.5272540000001</v>
      </c>
      <c r="C186" s="321">
        <v>1084.261315</v>
      </c>
      <c r="D186" s="321">
        <v>1005.885212</v>
      </c>
      <c r="E186" s="321">
        <v>963.0006800000001</v>
      </c>
      <c r="F186" s="321">
        <v>883.07617499999992</v>
      </c>
      <c r="G186" s="321">
        <v>866.28932299999997</v>
      </c>
      <c r="H186" s="321">
        <v>933.12503200000003</v>
      </c>
      <c r="I186" s="321">
        <v>927.16965299999993</v>
      </c>
      <c r="J186" s="321">
        <v>992.92676400000005</v>
      </c>
      <c r="K186" s="321">
        <v>1044.536216</v>
      </c>
      <c r="L186" s="321">
        <v>1115.844053</v>
      </c>
      <c r="M186" s="321">
        <v>1127.7849369999999</v>
      </c>
    </row>
    <row r="187" spans="1:13" x14ac:dyDescent="0.25">
      <c r="A187" s="320" t="s">
        <v>272</v>
      </c>
      <c r="B187" s="321">
        <v>502.19905799999998</v>
      </c>
      <c r="C187" s="321">
        <v>496.17331999999999</v>
      </c>
      <c r="D187" s="321">
        <v>454.76422300000002</v>
      </c>
      <c r="E187" s="321">
        <v>412.09727199999998</v>
      </c>
      <c r="F187" s="321">
        <v>408.05744100000004</v>
      </c>
      <c r="G187" s="321">
        <v>408.73433699999998</v>
      </c>
      <c r="H187" s="321">
        <v>429.44099800000004</v>
      </c>
      <c r="I187" s="321">
        <v>432.15941499999997</v>
      </c>
      <c r="J187" s="321">
        <v>439.66790600000002</v>
      </c>
      <c r="K187" s="321">
        <v>555.96748100000002</v>
      </c>
      <c r="L187" s="321">
        <v>660.11902899999995</v>
      </c>
      <c r="M187" s="321">
        <v>603.38061600000003</v>
      </c>
    </row>
    <row r="188" spans="1:13" x14ac:dyDescent="0.25">
      <c r="A188" s="337" t="s">
        <v>273</v>
      </c>
      <c r="B188" s="329">
        <v>128.70630199999999</v>
      </c>
      <c r="C188" s="329">
        <v>127.499049</v>
      </c>
      <c r="D188" s="329">
        <v>119.701425</v>
      </c>
      <c r="E188" s="329">
        <v>95.943926000000005</v>
      </c>
      <c r="F188" s="329">
        <v>93.369427000000002</v>
      </c>
      <c r="G188" s="329">
        <v>92.232143999999991</v>
      </c>
      <c r="H188" s="329">
        <v>107.9838</v>
      </c>
      <c r="I188" s="329">
        <v>115.59250599999999</v>
      </c>
      <c r="J188" s="329">
        <v>108.836539</v>
      </c>
      <c r="K188" s="329">
        <v>111.00945</v>
      </c>
      <c r="L188" s="329">
        <v>111.19583600000001</v>
      </c>
      <c r="M188" s="329">
        <v>103.487747</v>
      </c>
    </row>
    <row r="189" spans="1:13" x14ac:dyDescent="0.25">
      <c r="A189" s="611" t="s">
        <v>274</v>
      </c>
      <c r="B189" s="312">
        <v>37519.120952999998</v>
      </c>
      <c r="C189" s="312">
        <v>38798.523794000001</v>
      </c>
      <c r="D189" s="312">
        <v>39026.029903000002</v>
      </c>
      <c r="E189" s="312">
        <v>38942.305305000002</v>
      </c>
      <c r="F189" s="312">
        <v>39741.446883000004</v>
      </c>
      <c r="G189" s="312">
        <v>40282.132856999997</v>
      </c>
      <c r="H189" s="312">
        <v>39714.789505000001</v>
      </c>
      <c r="I189" s="312">
        <v>40444.388091000001</v>
      </c>
      <c r="J189" s="312">
        <v>41023.364336000006</v>
      </c>
      <c r="K189" s="312">
        <v>41947.033852</v>
      </c>
      <c r="L189" s="312">
        <v>44440.069267999999</v>
      </c>
      <c r="M189" s="312">
        <v>46402.770927999998</v>
      </c>
    </row>
    <row r="190" spans="1:13" x14ac:dyDescent="0.25">
      <c r="A190" s="397" t="s">
        <v>331</v>
      </c>
      <c r="B190" s="321">
        <v>1016.89131</v>
      </c>
      <c r="C190" s="321">
        <v>1021.78813</v>
      </c>
      <c r="D190" s="321">
        <v>1016.3181509999999</v>
      </c>
      <c r="E190" s="321">
        <v>965.91075799999999</v>
      </c>
      <c r="F190" s="321">
        <v>1009.402238</v>
      </c>
      <c r="G190" s="321">
        <v>1015.992192</v>
      </c>
      <c r="H190" s="321">
        <v>892.66077099999995</v>
      </c>
      <c r="I190" s="321">
        <v>910.57358500000009</v>
      </c>
      <c r="J190" s="321">
        <v>867.06810899999994</v>
      </c>
      <c r="K190" s="321">
        <v>895.70476199999996</v>
      </c>
      <c r="L190" s="321">
        <v>1005.3004540000001</v>
      </c>
      <c r="M190" s="321">
        <v>1079.4847769999999</v>
      </c>
    </row>
    <row r="191" spans="1:13" x14ac:dyDescent="0.25">
      <c r="A191" s="397" t="s">
        <v>276</v>
      </c>
      <c r="B191" s="321">
        <v>20843.987107000001</v>
      </c>
      <c r="C191" s="321">
        <v>21205.423072000001</v>
      </c>
      <c r="D191" s="321">
        <v>21107.540407</v>
      </c>
      <c r="E191" s="321">
        <v>21062.32575</v>
      </c>
      <c r="F191" s="321">
        <v>21594.594599999997</v>
      </c>
      <c r="G191" s="321">
        <v>21924.697920999999</v>
      </c>
      <c r="H191" s="321">
        <v>21690.752333</v>
      </c>
      <c r="I191" s="321">
        <v>22307.117515000002</v>
      </c>
      <c r="J191" s="321">
        <v>22779.755712000002</v>
      </c>
      <c r="K191" s="321">
        <v>24363.293222</v>
      </c>
      <c r="L191" s="321">
        <v>26262.952796999998</v>
      </c>
      <c r="M191" s="321">
        <v>27709.802318000002</v>
      </c>
    </row>
    <row r="192" spans="1:13" x14ac:dyDescent="0.25">
      <c r="A192" s="612" t="s">
        <v>277</v>
      </c>
      <c r="B192" s="339">
        <v>2449.8278229999996</v>
      </c>
      <c r="C192" s="339">
        <v>2502.4873299999999</v>
      </c>
      <c r="D192" s="339">
        <v>2475.8874899999996</v>
      </c>
      <c r="E192" s="339">
        <v>2375.1772689999998</v>
      </c>
      <c r="F192" s="339">
        <v>2389.5504000000001</v>
      </c>
      <c r="G192" s="339">
        <v>2388.7491449999998</v>
      </c>
      <c r="H192" s="339">
        <v>2432.9619680000001</v>
      </c>
      <c r="I192" s="339">
        <v>2526.4313309999998</v>
      </c>
      <c r="J192" s="339">
        <v>2501.7561799999999</v>
      </c>
      <c r="K192" s="339">
        <v>2751.176379</v>
      </c>
      <c r="L192" s="339">
        <v>2922.257752</v>
      </c>
      <c r="M192" s="339">
        <v>2984.3721270000001</v>
      </c>
    </row>
    <row r="193" spans="1:13" x14ac:dyDescent="0.25">
      <c r="A193" s="613" t="s">
        <v>278</v>
      </c>
      <c r="B193" s="339">
        <v>7533.207375</v>
      </c>
      <c r="C193" s="339">
        <v>7613.2951499999999</v>
      </c>
      <c r="D193" s="339">
        <v>7668.695471</v>
      </c>
      <c r="E193" s="339">
        <v>7649.1040359999997</v>
      </c>
      <c r="F193" s="339">
        <v>7928.146917</v>
      </c>
      <c r="G193" s="339">
        <v>8197.8757010000008</v>
      </c>
      <c r="H193" s="339">
        <v>8167.9547780000003</v>
      </c>
      <c r="I193" s="339">
        <v>8418.126968999999</v>
      </c>
      <c r="J193" s="339">
        <v>8699.6966570000004</v>
      </c>
      <c r="K193" s="339">
        <v>9340.510862000001</v>
      </c>
      <c r="L193" s="339">
        <v>10316.756944000001</v>
      </c>
      <c r="M193" s="339">
        <v>11068.832323999999</v>
      </c>
    </row>
    <row r="194" spans="1:13" x14ac:dyDescent="0.25">
      <c r="A194" s="613" t="s">
        <v>279</v>
      </c>
      <c r="B194" s="339">
        <v>2835.1297559999998</v>
      </c>
      <c r="C194" s="339">
        <v>2828.0064379999999</v>
      </c>
      <c r="D194" s="339">
        <v>2724.758233</v>
      </c>
      <c r="E194" s="339">
        <v>2644.1749119999999</v>
      </c>
      <c r="F194" s="339">
        <v>2692.7601439999999</v>
      </c>
      <c r="G194" s="339">
        <v>2636.3518870000003</v>
      </c>
      <c r="H194" s="339">
        <v>2487.6151070000001</v>
      </c>
      <c r="I194" s="339">
        <v>2509.1285509999998</v>
      </c>
      <c r="J194" s="339">
        <v>2381.77873</v>
      </c>
      <c r="K194" s="339">
        <v>2491.5295770000002</v>
      </c>
      <c r="L194" s="339">
        <v>2612.2864170000003</v>
      </c>
      <c r="M194" s="339">
        <v>2652.346059</v>
      </c>
    </row>
    <row r="195" spans="1:13" x14ac:dyDescent="0.25">
      <c r="A195" s="613" t="s">
        <v>280</v>
      </c>
      <c r="B195" s="339">
        <v>7460.0003409999999</v>
      </c>
      <c r="C195" s="339">
        <v>7701.4101700000001</v>
      </c>
      <c r="D195" s="339">
        <v>7697.9855959999995</v>
      </c>
      <c r="E195" s="339">
        <v>7865.0872310000004</v>
      </c>
      <c r="F195" s="339">
        <v>8061.8998390000006</v>
      </c>
      <c r="G195" s="339">
        <v>8157.8751320000001</v>
      </c>
      <c r="H195" s="339">
        <v>8114.4006099999997</v>
      </c>
      <c r="I195" s="339">
        <v>8233.7937880000009</v>
      </c>
      <c r="J195" s="339">
        <v>8602.166009999999</v>
      </c>
      <c r="K195" s="339">
        <v>9178.1120219999993</v>
      </c>
      <c r="L195" s="339">
        <v>9740.0255780000007</v>
      </c>
      <c r="M195" s="339">
        <v>10357.036180999999</v>
      </c>
    </row>
    <row r="196" spans="1:13" x14ac:dyDescent="0.25">
      <c r="A196" s="613" t="s">
        <v>281</v>
      </c>
      <c r="B196" s="339">
        <v>565.82180999999991</v>
      </c>
      <c r="C196" s="339">
        <v>560.22398099999998</v>
      </c>
      <c r="D196" s="339">
        <v>540.21361300000001</v>
      </c>
      <c r="E196" s="339">
        <v>528.78229799999997</v>
      </c>
      <c r="F196" s="339">
        <v>522.23729600000001</v>
      </c>
      <c r="G196" s="339">
        <v>543.84605099999999</v>
      </c>
      <c r="H196" s="339">
        <v>487.81986599999999</v>
      </c>
      <c r="I196" s="339">
        <v>619.63687200000004</v>
      </c>
      <c r="J196" s="339">
        <v>594.35812899999996</v>
      </c>
      <c r="K196" s="339">
        <v>601.96437900000001</v>
      </c>
      <c r="L196" s="339">
        <v>671.62610199999995</v>
      </c>
      <c r="M196" s="339">
        <v>647.21562299999994</v>
      </c>
    </row>
    <row r="197" spans="1:13" x14ac:dyDescent="0.25">
      <c r="A197" s="397" t="s">
        <v>282</v>
      </c>
      <c r="B197" s="321">
        <v>5591.5835939999997</v>
      </c>
      <c r="C197" s="321">
        <v>5677.0709310000002</v>
      </c>
      <c r="D197" s="321">
        <v>5635.9802199999995</v>
      </c>
      <c r="E197" s="321">
        <v>5727.5436309999996</v>
      </c>
      <c r="F197" s="321">
        <v>5892.993418</v>
      </c>
      <c r="G197" s="321">
        <v>5912.0234019999998</v>
      </c>
      <c r="H197" s="321">
        <v>5900.4556869999997</v>
      </c>
      <c r="I197" s="321">
        <v>6024.84753</v>
      </c>
      <c r="J197" s="321">
        <v>6146.2725419999997</v>
      </c>
      <c r="K197" s="321">
        <v>6431.7240200000006</v>
      </c>
      <c r="L197" s="321">
        <v>6789.4463059999998</v>
      </c>
      <c r="M197" s="321">
        <v>7089.6731319999999</v>
      </c>
    </row>
    <row r="198" spans="1:13" x14ac:dyDescent="0.25">
      <c r="A198" s="612" t="s">
        <v>283</v>
      </c>
      <c r="B198" s="339">
        <v>122.854674</v>
      </c>
      <c r="C198" s="339">
        <v>122.972007</v>
      </c>
      <c r="D198" s="339">
        <v>125.67347000000001</v>
      </c>
      <c r="E198" s="339">
        <v>133.06309400000001</v>
      </c>
      <c r="F198" s="339">
        <v>137.723602</v>
      </c>
      <c r="G198" s="339">
        <v>126.144184</v>
      </c>
      <c r="H198" s="339">
        <v>129.617434</v>
      </c>
      <c r="I198" s="339">
        <v>132.17428700000002</v>
      </c>
      <c r="J198" s="339">
        <v>136.74503200000001</v>
      </c>
      <c r="K198" s="339">
        <v>141.06317199999998</v>
      </c>
      <c r="L198" s="339">
        <v>131.92966999999999</v>
      </c>
      <c r="M198" s="339">
        <v>150.249064</v>
      </c>
    </row>
    <row r="199" spans="1:13" x14ac:dyDescent="0.25">
      <c r="A199" s="613" t="s">
        <v>284</v>
      </c>
      <c r="B199" s="339">
        <v>3236.7671029999997</v>
      </c>
      <c r="C199" s="339">
        <v>3270.7601049999998</v>
      </c>
      <c r="D199" s="339">
        <v>3197.5778439999999</v>
      </c>
      <c r="E199" s="339">
        <v>3246.0395680000001</v>
      </c>
      <c r="F199" s="339">
        <v>3362.6497020000002</v>
      </c>
      <c r="G199" s="339">
        <v>3395.393184</v>
      </c>
      <c r="H199" s="339">
        <v>3408.381793</v>
      </c>
      <c r="I199" s="339">
        <v>3503.4605040000001</v>
      </c>
      <c r="J199" s="339">
        <v>3575.8279130000001</v>
      </c>
      <c r="K199" s="339">
        <v>3811.3300589999999</v>
      </c>
      <c r="L199" s="339">
        <v>4062.2202050000001</v>
      </c>
      <c r="M199" s="339">
        <v>4274.142758</v>
      </c>
    </row>
    <row r="200" spans="1:13" x14ac:dyDescent="0.25">
      <c r="A200" s="613" t="s">
        <v>285</v>
      </c>
      <c r="B200" s="339">
        <v>425.37061999999997</v>
      </c>
      <c r="C200" s="339">
        <v>430.87872099999998</v>
      </c>
      <c r="D200" s="339">
        <v>430.76016600000003</v>
      </c>
      <c r="E200" s="339">
        <v>421.35986300000002</v>
      </c>
      <c r="F200" s="339">
        <v>350.32718999999997</v>
      </c>
      <c r="G200" s="339">
        <v>288.06142899999998</v>
      </c>
      <c r="H200" s="339">
        <v>213.51763600000001</v>
      </c>
      <c r="I200" s="339">
        <v>199.268282</v>
      </c>
      <c r="J200" s="339">
        <v>204.770769</v>
      </c>
      <c r="K200" s="339">
        <v>203.70601400000001</v>
      </c>
      <c r="L200" s="339">
        <v>211.51340999999999</v>
      </c>
      <c r="M200" s="339">
        <v>218.150803</v>
      </c>
    </row>
    <row r="201" spans="1:13" x14ac:dyDescent="0.25">
      <c r="A201" s="613" t="s">
        <v>286</v>
      </c>
      <c r="B201" s="339">
        <v>1806.5911960000001</v>
      </c>
      <c r="C201" s="339">
        <v>1852.4600969999999</v>
      </c>
      <c r="D201" s="339">
        <v>1881.968738</v>
      </c>
      <c r="E201" s="339">
        <v>1927.081105</v>
      </c>
      <c r="F201" s="339">
        <v>2042.2929220000001</v>
      </c>
      <c r="G201" s="339">
        <v>2102.4246039999998</v>
      </c>
      <c r="H201" s="339">
        <v>2148.938823</v>
      </c>
      <c r="I201" s="339">
        <v>2189.9444560000002</v>
      </c>
      <c r="J201" s="339">
        <v>2228.9288270000002</v>
      </c>
      <c r="K201" s="339">
        <v>2275.624773</v>
      </c>
      <c r="L201" s="339">
        <v>2383.783019</v>
      </c>
      <c r="M201" s="339">
        <v>2447.130506</v>
      </c>
    </row>
    <row r="202" spans="1:13" x14ac:dyDescent="0.25">
      <c r="A202" s="601" t="s">
        <v>287</v>
      </c>
      <c r="B202" s="321">
        <v>10066.658936999998</v>
      </c>
      <c r="C202" s="321">
        <v>10894.241658000001</v>
      </c>
      <c r="D202" s="321">
        <v>11266.191122</v>
      </c>
      <c r="E202" s="321">
        <v>11186.525163</v>
      </c>
      <c r="F202" s="321">
        <v>11244.456623</v>
      </c>
      <c r="G202" s="321">
        <v>11429.41934</v>
      </c>
      <c r="H202" s="321">
        <v>11230.920709</v>
      </c>
      <c r="I202" s="321">
        <v>11201.849457999999</v>
      </c>
      <c r="J202" s="321">
        <v>11230.267970999999</v>
      </c>
      <c r="K202" s="321">
        <v>10256.311846000001</v>
      </c>
      <c r="L202" s="321">
        <v>10382.278043999999</v>
      </c>
      <c r="M202" s="321">
        <v>10523.710698000001</v>
      </c>
    </row>
    <row r="203" spans="1:13" x14ac:dyDescent="0.25">
      <c r="A203" s="614" t="s">
        <v>288</v>
      </c>
      <c r="B203" s="339">
        <v>967.38901299999998</v>
      </c>
      <c r="C203" s="339">
        <v>963.24721699999998</v>
      </c>
      <c r="D203" s="339">
        <v>1010.5334250000001</v>
      </c>
      <c r="E203" s="339">
        <v>1025.663133</v>
      </c>
      <c r="F203" s="339">
        <v>1014.600623</v>
      </c>
      <c r="G203" s="339">
        <v>675.97709499999996</v>
      </c>
      <c r="H203" s="339">
        <v>663.62958800000001</v>
      </c>
      <c r="I203" s="339">
        <v>616.11422900000002</v>
      </c>
      <c r="J203" s="339">
        <v>630.52755500000001</v>
      </c>
      <c r="K203" s="339">
        <v>589.51267200000007</v>
      </c>
      <c r="L203" s="339">
        <v>585.20221399999991</v>
      </c>
      <c r="M203" s="339">
        <v>582.79888700000004</v>
      </c>
    </row>
    <row r="204" spans="1:13" x14ac:dyDescent="0.25">
      <c r="A204" s="613" t="s">
        <v>289</v>
      </c>
      <c r="B204" s="339">
        <v>552.44590400000004</v>
      </c>
      <c r="C204" s="339">
        <v>553.25178500000004</v>
      </c>
      <c r="D204" s="339">
        <v>527.31556399999999</v>
      </c>
      <c r="E204" s="339">
        <v>492.62239399999999</v>
      </c>
      <c r="F204" s="339">
        <v>486.34849700000001</v>
      </c>
      <c r="G204" s="339">
        <v>447.07833599999998</v>
      </c>
      <c r="H204" s="339">
        <v>432.97612799999996</v>
      </c>
      <c r="I204" s="339">
        <v>435.31202100000002</v>
      </c>
      <c r="J204" s="339">
        <v>474.01556599999998</v>
      </c>
      <c r="K204" s="339">
        <v>510.53694899999999</v>
      </c>
      <c r="L204" s="339">
        <v>531.18887400000006</v>
      </c>
      <c r="M204" s="339">
        <v>552.43347299999994</v>
      </c>
    </row>
    <row r="205" spans="1:13" x14ac:dyDescent="0.25">
      <c r="A205" s="613" t="s">
        <v>290</v>
      </c>
      <c r="B205" s="339">
        <v>8214.5652330000012</v>
      </c>
      <c r="C205" s="339">
        <v>9047.1445070000009</v>
      </c>
      <c r="D205" s="339">
        <v>9423.0619160000006</v>
      </c>
      <c r="E205" s="339">
        <v>9383.8029580000002</v>
      </c>
      <c r="F205" s="339">
        <v>9475.5283560000007</v>
      </c>
      <c r="G205" s="339">
        <v>10042.737964</v>
      </c>
      <c r="H205" s="339">
        <v>9841.3087620000006</v>
      </c>
      <c r="I205" s="339">
        <v>9859.3508189999993</v>
      </c>
      <c r="J205" s="339">
        <v>9770.9551580000007</v>
      </c>
      <c r="K205" s="339">
        <v>8784.0958960000007</v>
      </c>
      <c r="L205" s="339">
        <v>8901.6047629999994</v>
      </c>
      <c r="M205" s="339">
        <v>9021.1819859999996</v>
      </c>
    </row>
    <row r="206" spans="1:13" x14ac:dyDescent="0.25">
      <c r="A206" s="615" t="s">
        <v>291</v>
      </c>
      <c r="B206" s="346">
        <v>332.25878399999999</v>
      </c>
      <c r="C206" s="346">
        <v>330.53814699999998</v>
      </c>
      <c r="D206" s="346">
        <v>305.280214</v>
      </c>
      <c r="E206" s="346">
        <v>281.00072599999999</v>
      </c>
      <c r="F206" s="346">
        <v>265.703779</v>
      </c>
      <c r="G206" s="346">
        <v>263.62594300000001</v>
      </c>
      <c r="H206" s="346">
        <v>293.00608399999999</v>
      </c>
      <c r="I206" s="346">
        <v>291.07238699999999</v>
      </c>
      <c r="J206" s="346">
        <v>354.76968900000003</v>
      </c>
      <c r="K206" s="346">
        <v>372.16632600000003</v>
      </c>
      <c r="L206" s="346">
        <v>364.28218900000002</v>
      </c>
      <c r="M206" s="346">
        <v>349.73862500000001</v>
      </c>
    </row>
    <row r="207" spans="1:13" x14ac:dyDescent="0.25">
      <c r="A207" s="611" t="s">
        <v>292</v>
      </c>
      <c r="B207" s="312">
        <v>1653.1913479999998</v>
      </c>
      <c r="C207" s="312">
        <v>1624.9333979999999</v>
      </c>
      <c r="D207" s="312">
        <v>1493.4713449999999</v>
      </c>
      <c r="E207" s="312">
        <v>1309.385722</v>
      </c>
      <c r="F207" s="312">
        <v>1293.7409170000001</v>
      </c>
      <c r="G207" s="312">
        <v>1319.6430090000001</v>
      </c>
      <c r="H207" s="312">
        <v>1364.2128740000001</v>
      </c>
      <c r="I207" s="312">
        <v>1340.721301</v>
      </c>
      <c r="J207" s="312">
        <v>1562.0923</v>
      </c>
      <c r="K207" s="312">
        <v>1639.464954</v>
      </c>
      <c r="L207" s="312">
        <v>1738.9161230000002</v>
      </c>
      <c r="M207" s="312">
        <v>2067.0335099999998</v>
      </c>
    </row>
    <row r="208" spans="1:13" x14ac:dyDescent="0.25">
      <c r="A208" s="397" t="s">
        <v>293</v>
      </c>
      <c r="B208" s="321">
        <v>0</v>
      </c>
      <c r="C208" s="321">
        <v>0</v>
      </c>
      <c r="D208" s="321">
        <v>0</v>
      </c>
      <c r="E208" s="321">
        <v>0</v>
      </c>
      <c r="F208" s="321">
        <v>0</v>
      </c>
      <c r="G208" s="321">
        <v>0</v>
      </c>
      <c r="H208" s="321">
        <v>18.620091000000002</v>
      </c>
      <c r="I208" s="321">
        <v>19.489605000000001</v>
      </c>
      <c r="J208" s="321">
        <v>65.687083999999999</v>
      </c>
      <c r="K208" s="321">
        <v>31.178990000000002</v>
      </c>
      <c r="L208" s="321">
        <v>59.000551000000002</v>
      </c>
      <c r="M208" s="321">
        <v>259.10904900000003</v>
      </c>
    </row>
    <row r="209" spans="1:13" x14ac:dyDescent="0.25">
      <c r="A209" s="397" t="s">
        <v>294</v>
      </c>
      <c r="B209" s="321">
        <v>914.736536</v>
      </c>
      <c r="C209" s="321">
        <v>908.38736700000004</v>
      </c>
      <c r="D209" s="321">
        <v>850.90802900000006</v>
      </c>
      <c r="E209" s="321">
        <v>757.40698999999995</v>
      </c>
      <c r="F209" s="321">
        <v>789.98644300000001</v>
      </c>
      <c r="G209" s="321">
        <v>837.138418</v>
      </c>
      <c r="H209" s="321">
        <v>943.30947199999991</v>
      </c>
      <c r="I209" s="321">
        <v>924.78854899999999</v>
      </c>
      <c r="J209" s="321">
        <v>1073.8803190000001</v>
      </c>
      <c r="K209" s="321">
        <v>1034.4614900000001</v>
      </c>
      <c r="L209" s="321">
        <v>1128.6162100000001</v>
      </c>
      <c r="M209" s="321">
        <v>1313.494764</v>
      </c>
    </row>
    <row r="210" spans="1:13" x14ac:dyDescent="0.25">
      <c r="A210" s="398" t="s">
        <v>295</v>
      </c>
      <c r="B210" s="329">
        <v>738.45481200000006</v>
      </c>
      <c r="C210" s="329">
        <v>716.54602899999998</v>
      </c>
      <c r="D210" s="329">
        <v>642.56331399999999</v>
      </c>
      <c r="E210" s="329">
        <v>551.97873100000004</v>
      </c>
      <c r="F210" s="329">
        <v>503.75447200000002</v>
      </c>
      <c r="G210" s="329">
        <v>482.50459000000001</v>
      </c>
      <c r="H210" s="329">
        <v>402.28330999999997</v>
      </c>
      <c r="I210" s="329">
        <v>396.44314600000001</v>
      </c>
      <c r="J210" s="329">
        <v>422.52489400000002</v>
      </c>
      <c r="K210" s="329">
        <v>573.82447000000002</v>
      </c>
      <c r="L210" s="329">
        <v>551.29936100000009</v>
      </c>
      <c r="M210" s="329">
        <v>494.42969600000004</v>
      </c>
    </row>
    <row r="211" spans="1:13" x14ac:dyDescent="0.25">
      <c r="A211" s="611" t="s">
        <v>296</v>
      </c>
      <c r="B211" s="312">
        <v>1319.2658630000001</v>
      </c>
      <c r="C211" s="312">
        <v>1275.4381100000001</v>
      </c>
      <c r="D211" s="312">
        <v>1197.021956</v>
      </c>
      <c r="E211" s="312">
        <v>1116.480775</v>
      </c>
      <c r="F211" s="312">
        <v>1094.2922120000001</v>
      </c>
      <c r="G211" s="312">
        <v>1055.7245269999999</v>
      </c>
      <c r="H211" s="312">
        <v>1022.846885</v>
      </c>
      <c r="I211" s="312">
        <v>1031.110874</v>
      </c>
      <c r="J211" s="312">
        <v>1062.4752530000001</v>
      </c>
      <c r="K211" s="312">
        <v>1117.3945330000001</v>
      </c>
      <c r="L211" s="312">
        <v>1160.064537</v>
      </c>
      <c r="M211" s="312">
        <v>1108.4829749999999</v>
      </c>
    </row>
    <row r="212" spans="1:13" x14ac:dyDescent="0.25">
      <c r="A212" s="397" t="s">
        <v>297</v>
      </c>
      <c r="B212" s="321">
        <v>337.48789499999998</v>
      </c>
      <c r="C212" s="321">
        <v>346.67792900000001</v>
      </c>
      <c r="D212" s="321">
        <v>325.80845099999999</v>
      </c>
      <c r="E212" s="321">
        <v>321.84063000000003</v>
      </c>
      <c r="F212" s="321">
        <v>342.13597300000004</v>
      </c>
      <c r="G212" s="321">
        <v>348.05896899999999</v>
      </c>
      <c r="H212" s="321">
        <v>345.06664899999998</v>
      </c>
      <c r="I212" s="321">
        <v>373.08439999999996</v>
      </c>
      <c r="J212" s="321">
        <v>369.71900700000003</v>
      </c>
      <c r="K212" s="321">
        <v>376.07217500000002</v>
      </c>
      <c r="L212" s="321">
        <v>442.084271</v>
      </c>
      <c r="M212" s="321">
        <v>476.23406199999999</v>
      </c>
    </row>
    <row r="213" spans="1:13" x14ac:dyDescent="0.25">
      <c r="A213" s="397" t="s">
        <v>298</v>
      </c>
      <c r="B213" s="321">
        <v>51.639335000000003</v>
      </c>
      <c r="C213" s="321">
        <v>48.309829999999998</v>
      </c>
      <c r="D213" s="321">
        <v>38.675206000000003</v>
      </c>
      <c r="E213" s="321">
        <v>36.466001999999996</v>
      </c>
      <c r="F213" s="321">
        <v>26.320475999999999</v>
      </c>
      <c r="G213" s="321">
        <v>21.443249999999999</v>
      </c>
      <c r="H213" s="321">
        <v>14.562282</v>
      </c>
      <c r="I213" s="321">
        <v>20.709802</v>
      </c>
      <c r="J213" s="321">
        <v>18.333767999999999</v>
      </c>
      <c r="K213" s="321">
        <v>15.267552</v>
      </c>
      <c r="L213" s="321">
        <v>13.502718999999999</v>
      </c>
      <c r="M213" s="321">
        <v>21.152363999999999</v>
      </c>
    </row>
    <row r="214" spans="1:13" x14ac:dyDescent="0.25">
      <c r="A214" s="397" t="s">
        <v>299</v>
      </c>
      <c r="B214" s="321">
        <v>499.39102600000001</v>
      </c>
      <c r="C214" s="321">
        <v>461.27675699999998</v>
      </c>
      <c r="D214" s="321">
        <v>425.62786900000003</v>
      </c>
      <c r="E214" s="321">
        <v>409.77144399999997</v>
      </c>
      <c r="F214" s="321">
        <v>366.20937600000002</v>
      </c>
      <c r="G214" s="321">
        <v>327.336004</v>
      </c>
      <c r="H214" s="321">
        <v>290.21537000000001</v>
      </c>
      <c r="I214" s="321">
        <v>238.70195100000001</v>
      </c>
      <c r="J214" s="321">
        <v>237.20933200000002</v>
      </c>
      <c r="K214" s="321">
        <v>249.75428500000001</v>
      </c>
      <c r="L214" s="321">
        <v>284.46327400000001</v>
      </c>
      <c r="M214" s="321">
        <v>300.92593799999997</v>
      </c>
    </row>
    <row r="215" spans="1:13" x14ac:dyDescent="0.25">
      <c r="A215" s="398" t="s">
        <v>300</v>
      </c>
      <c r="B215" s="329">
        <v>430.74760300000003</v>
      </c>
      <c r="C215" s="329">
        <v>419.17359099999999</v>
      </c>
      <c r="D215" s="329">
        <v>406.91042700000003</v>
      </c>
      <c r="E215" s="329">
        <v>348.40269599999999</v>
      </c>
      <c r="F215" s="329">
        <v>359.62638300000003</v>
      </c>
      <c r="G215" s="329">
        <v>358.886301</v>
      </c>
      <c r="H215" s="329">
        <v>373.00258099999996</v>
      </c>
      <c r="I215" s="329">
        <v>398.61471799999998</v>
      </c>
      <c r="J215" s="329">
        <v>437.213143</v>
      </c>
      <c r="K215" s="329">
        <v>476.30051900000001</v>
      </c>
      <c r="L215" s="329">
        <v>420.01426900000001</v>
      </c>
      <c r="M215" s="329">
        <v>310.17060800000002</v>
      </c>
    </row>
    <row r="216" spans="1:13" x14ac:dyDescent="0.25">
      <c r="A216" s="611" t="s">
        <v>301</v>
      </c>
      <c r="B216" s="312">
        <v>10141.259697</v>
      </c>
      <c r="C216" s="312">
        <v>9959.8824860000004</v>
      </c>
      <c r="D216" s="312">
        <v>9442.0737559999998</v>
      </c>
      <c r="E216" s="312">
        <v>9213.0307490000014</v>
      </c>
      <c r="F216" s="312">
        <v>8347.943749</v>
      </c>
      <c r="G216" s="312">
        <v>7106.6809200000007</v>
      </c>
      <c r="H216" s="312">
        <v>6816.9552359999998</v>
      </c>
      <c r="I216" s="312">
        <v>6741.6545110000006</v>
      </c>
      <c r="J216" s="312">
        <v>6956.0472869999994</v>
      </c>
      <c r="K216" s="312">
        <v>7191.6328229999999</v>
      </c>
      <c r="L216" s="312">
        <v>7308.6005179999993</v>
      </c>
      <c r="M216" s="312">
        <v>6994.8779199999999</v>
      </c>
    </row>
    <row r="217" spans="1:13" x14ac:dyDescent="0.25">
      <c r="A217" s="397" t="s">
        <v>550</v>
      </c>
      <c r="B217" s="321">
        <v>308.83292399999999</v>
      </c>
      <c r="C217" s="321">
        <v>323.00838299999998</v>
      </c>
      <c r="D217" s="321">
        <v>330.08847099999997</v>
      </c>
      <c r="E217" s="321">
        <v>293.44497100000001</v>
      </c>
      <c r="F217" s="321">
        <v>196.92154099999999</v>
      </c>
      <c r="G217" s="321">
        <v>44.982987000000001</v>
      </c>
      <c r="H217" s="321">
        <v>52.593190000000007</v>
      </c>
      <c r="I217" s="321">
        <v>45.542433000000003</v>
      </c>
      <c r="J217" s="321">
        <v>104.76026899999999</v>
      </c>
      <c r="K217" s="321">
        <v>187.39564300000001</v>
      </c>
      <c r="L217" s="321">
        <v>401.49677000000003</v>
      </c>
      <c r="M217" s="321">
        <v>565.10929399999998</v>
      </c>
    </row>
    <row r="218" spans="1:13" x14ac:dyDescent="0.25">
      <c r="A218" s="397" t="s">
        <v>302</v>
      </c>
      <c r="B218" s="321">
        <v>1938.0701490000001</v>
      </c>
      <c r="C218" s="321">
        <v>1982.6913849999999</v>
      </c>
      <c r="D218" s="321">
        <v>1866.6802909999999</v>
      </c>
      <c r="E218" s="321">
        <v>1815.0608990000001</v>
      </c>
      <c r="F218" s="321">
        <v>1202.0427229999998</v>
      </c>
      <c r="G218" s="321">
        <v>412.40181799999999</v>
      </c>
      <c r="H218" s="321">
        <v>376.703776</v>
      </c>
      <c r="I218" s="321">
        <v>300.887945</v>
      </c>
      <c r="J218" s="321">
        <v>270.18112600000001</v>
      </c>
      <c r="K218" s="321">
        <v>254.15953999999999</v>
      </c>
      <c r="L218" s="321">
        <v>269.93901699999998</v>
      </c>
      <c r="M218" s="321">
        <v>274.68140099999999</v>
      </c>
    </row>
    <row r="219" spans="1:13" x14ac:dyDescent="0.25">
      <c r="A219" s="397" t="s">
        <v>303</v>
      </c>
      <c r="B219" s="321">
        <v>1736.9010330000001</v>
      </c>
      <c r="C219" s="321">
        <v>1708.7381230000001</v>
      </c>
      <c r="D219" s="321">
        <v>1700.4436780000001</v>
      </c>
      <c r="E219" s="321">
        <v>1760.6871619999999</v>
      </c>
      <c r="F219" s="321">
        <v>1476.978998</v>
      </c>
      <c r="G219" s="321">
        <v>1128.0295409999999</v>
      </c>
      <c r="H219" s="321">
        <v>711.88277400000004</v>
      </c>
      <c r="I219" s="321">
        <v>650.5844669999999</v>
      </c>
      <c r="J219" s="321">
        <v>652.79921899999999</v>
      </c>
      <c r="K219" s="321">
        <v>697.950379</v>
      </c>
      <c r="L219" s="321">
        <v>604.22043899999994</v>
      </c>
      <c r="M219" s="321">
        <v>659.09909300000004</v>
      </c>
    </row>
    <row r="220" spans="1:13" x14ac:dyDescent="0.25">
      <c r="A220" s="397" t="s">
        <v>304</v>
      </c>
      <c r="B220" s="321">
        <v>5837.3953099999999</v>
      </c>
      <c r="C220" s="321">
        <v>5699.607489</v>
      </c>
      <c r="D220" s="321">
        <v>5330.1124820000005</v>
      </c>
      <c r="E220" s="321">
        <v>5151.0912630000003</v>
      </c>
      <c r="F220" s="321">
        <v>5299.7202259999995</v>
      </c>
      <c r="G220" s="321">
        <v>5341.8079500000003</v>
      </c>
      <c r="H220" s="321">
        <v>5501.6461870000003</v>
      </c>
      <c r="I220" s="321">
        <v>5514.8082190000005</v>
      </c>
      <c r="J220" s="321">
        <v>5706.5765380000003</v>
      </c>
      <c r="K220" s="321">
        <v>5833.2157900000002</v>
      </c>
      <c r="L220" s="321">
        <v>5753.8106430000007</v>
      </c>
      <c r="M220" s="321">
        <v>5177.6519259999995</v>
      </c>
    </row>
    <row r="221" spans="1:13" x14ac:dyDescent="0.25">
      <c r="A221" s="612" t="s">
        <v>305</v>
      </c>
      <c r="B221" s="339">
        <v>4162.712012</v>
      </c>
      <c r="C221" s="339">
        <v>4072.9652550000001</v>
      </c>
      <c r="D221" s="339">
        <v>3704.5267140000001</v>
      </c>
      <c r="E221" s="339">
        <v>3602.5929050000004</v>
      </c>
      <c r="F221" s="339">
        <v>3642.2866690000001</v>
      </c>
      <c r="G221" s="339">
        <v>3678.3292410000004</v>
      </c>
      <c r="H221" s="339">
        <v>3949.57168</v>
      </c>
      <c r="I221" s="339">
        <v>4041.3570500000005</v>
      </c>
      <c r="J221" s="339">
        <v>4363.3991820000001</v>
      </c>
      <c r="K221" s="339">
        <v>4585.7858670000005</v>
      </c>
      <c r="L221" s="339">
        <v>4733.2514780000001</v>
      </c>
      <c r="M221" s="339">
        <v>4737.5099010000004</v>
      </c>
    </row>
    <row r="222" spans="1:13" x14ac:dyDescent="0.25">
      <c r="A222" s="613" t="s">
        <v>306</v>
      </c>
      <c r="B222" s="339">
        <v>1674.6832960000002</v>
      </c>
      <c r="C222" s="339">
        <v>1626.6422339999999</v>
      </c>
      <c r="D222" s="339">
        <v>1625.5857680000001</v>
      </c>
      <c r="E222" s="339">
        <v>1548.4983569999999</v>
      </c>
      <c r="F222" s="339">
        <v>1657.4335569999998</v>
      </c>
      <c r="G222" s="339">
        <v>1663.4787080000001</v>
      </c>
      <c r="H222" s="339">
        <v>1552.074505</v>
      </c>
      <c r="I222" s="339">
        <v>1473.4511680000001</v>
      </c>
      <c r="J222" s="339">
        <v>1343.1773539999999</v>
      </c>
      <c r="K222" s="339">
        <v>1247.4299209999999</v>
      </c>
      <c r="L222" s="339">
        <v>1020.559164</v>
      </c>
      <c r="M222" s="339">
        <v>440.14202299999999</v>
      </c>
    </row>
    <row r="223" spans="1:13" x14ac:dyDescent="0.25">
      <c r="A223" s="398" t="s">
        <v>307</v>
      </c>
      <c r="B223" s="329">
        <v>320.06027799999998</v>
      </c>
      <c r="C223" s="329">
        <v>245.83710100000002</v>
      </c>
      <c r="D223" s="329">
        <v>214.748831</v>
      </c>
      <c r="E223" s="329">
        <v>192.74645100000001</v>
      </c>
      <c r="F223" s="329">
        <v>172.280258</v>
      </c>
      <c r="G223" s="329">
        <v>179.45862099999999</v>
      </c>
      <c r="H223" s="329">
        <v>174.12930699999998</v>
      </c>
      <c r="I223" s="329">
        <v>229.83144300000001</v>
      </c>
      <c r="J223" s="329">
        <v>221.73013300000002</v>
      </c>
      <c r="K223" s="329">
        <v>218.91146600000002</v>
      </c>
      <c r="L223" s="329">
        <v>279.133644</v>
      </c>
      <c r="M223" s="329">
        <v>318.33620300000001</v>
      </c>
    </row>
    <row r="224" spans="1:13" x14ac:dyDescent="0.25">
      <c r="A224" s="611" t="s">
        <v>308</v>
      </c>
      <c r="B224" s="312">
        <v>1533.042001</v>
      </c>
      <c r="C224" s="312">
        <v>1507.5751620000001</v>
      </c>
      <c r="D224" s="312">
        <v>1458.3755310000001</v>
      </c>
      <c r="E224" s="312">
        <v>1195.9801150000001</v>
      </c>
      <c r="F224" s="312">
        <v>1033.919296</v>
      </c>
      <c r="G224" s="312">
        <v>975.53940199999988</v>
      </c>
      <c r="H224" s="312">
        <v>1001.880956</v>
      </c>
      <c r="I224" s="312">
        <v>1120.0024530000001</v>
      </c>
      <c r="J224" s="312">
        <v>1079.7264339999999</v>
      </c>
      <c r="K224" s="312">
        <v>1133.6001839999999</v>
      </c>
      <c r="L224" s="312">
        <v>1126.6267829999999</v>
      </c>
      <c r="M224" s="312">
        <v>1019.2061180000001</v>
      </c>
    </row>
    <row r="225" spans="1:13" x14ac:dyDescent="0.25">
      <c r="A225" s="397" t="s">
        <v>309</v>
      </c>
      <c r="B225" s="321">
        <v>532.35596899999996</v>
      </c>
      <c r="C225" s="321">
        <v>529.65247799999997</v>
      </c>
      <c r="D225" s="321">
        <v>519.23851100000002</v>
      </c>
      <c r="E225" s="321">
        <v>407.11782100000005</v>
      </c>
      <c r="F225" s="321">
        <v>330.00439900000003</v>
      </c>
      <c r="G225" s="321">
        <v>281.68455799999998</v>
      </c>
      <c r="H225" s="321">
        <v>303.73176799999999</v>
      </c>
      <c r="I225" s="321">
        <v>327.20761900000002</v>
      </c>
      <c r="J225" s="321">
        <v>336.513035</v>
      </c>
      <c r="K225" s="321">
        <v>342.97357999999997</v>
      </c>
      <c r="L225" s="321">
        <v>339.83587999999997</v>
      </c>
      <c r="M225" s="321">
        <v>289.61185599999999</v>
      </c>
    </row>
    <row r="226" spans="1:13" x14ac:dyDescent="0.25">
      <c r="A226" s="397" t="s">
        <v>310</v>
      </c>
      <c r="B226" s="321">
        <v>350.97245199999998</v>
      </c>
      <c r="C226" s="321">
        <v>355.98424599999998</v>
      </c>
      <c r="D226" s="321">
        <v>338.50175200000001</v>
      </c>
      <c r="E226" s="321">
        <v>283.868809</v>
      </c>
      <c r="F226" s="321">
        <v>277.13089600000001</v>
      </c>
      <c r="G226" s="321">
        <v>266.53753</v>
      </c>
      <c r="H226" s="321">
        <v>277.10591799999997</v>
      </c>
      <c r="I226" s="321">
        <v>276.94201499999997</v>
      </c>
      <c r="J226" s="321">
        <v>292.688242</v>
      </c>
      <c r="K226" s="321">
        <v>304.698397</v>
      </c>
      <c r="L226" s="321">
        <v>309.54398200000003</v>
      </c>
      <c r="M226" s="321">
        <v>304.458504</v>
      </c>
    </row>
    <row r="227" spans="1:13" x14ac:dyDescent="0.25">
      <c r="A227" s="601" t="s">
        <v>311</v>
      </c>
      <c r="B227" s="321">
        <v>264.38950599999998</v>
      </c>
      <c r="C227" s="321">
        <v>243.612664</v>
      </c>
      <c r="D227" s="321">
        <v>226.16187600000001</v>
      </c>
      <c r="E227" s="321">
        <v>162.59691199999997</v>
      </c>
      <c r="F227" s="321">
        <v>111.962495</v>
      </c>
      <c r="G227" s="321">
        <v>109.387443</v>
      </c>
      <c r="H227" s="321">
        <v>103.07459700000001</v>
      </c>
      <c r="I227" s="321">
        <v>122.912459</v>
      </c>
      <c r="J227" s="321">
        <v>93.000229000000004</v>
      </c>
      <c r="K227" s="321">
        <v>111.07149899999999</v>
      </c>
      <c r="L227" s="321">
        <v>99.45979100000001</v>
      </c>
      <c r="M227" s="321">
        <v>75.496000000000009</v>
      </c>
    </row>
    <row r="228" spans="1:13" x14ac:dyDescent="0.25">
      <c r="A228" s="405" t="s">
        <v>312</v>
      </c>
      <c r="B228" s="329">
        <v>385.32407000000001</v>
      </c>
      <c r="C228" s="329">
        <v>378.32577000000003</v>
      </c>
      <c r="D228" s="329">
        <v>374.47338999999999</v>
      </c>
      <c r="E228" s="329">
        <v>342.39657</v>
      </c>
      <c r="F228" s="329">
        <v>314.82150300000001</v>
      </c>
      <c r="G228" s="329">
        <v>317.929868</v>
      </c>
      <c r="H228" s="329">
        <v>317.96866999999997</v>
      </c>
      <c r="I228" s="329">
        <v>392.94035700000001</v>
      </c>
      <c r="J228" s="329">
        <v>357.524925</v>
      </c>
      <c r="K228" s="329">
        <v>374.85670599999997</v>
      </c>
      <c r="L228" s="329">
        <v>377.787126</v>
      </c>
      <c r="M228" s="329">
        <v>349.63975500000004</v>
      </c>
    </row>
    <row r="229" spans="1:13" x14ac:dyDescent="0.25">
      <c r="A229" s="616" t="s">
        <v>245</v>
      </c>
      <c r="B229" s="280"/>
      <c r="C229" s="280"/>
      <c r="D229" s="280"/>
      <c r="E229" s="280"/>
      <c r="F229" s="280"/>
      <c r="G229" s="280"/>
      <c r="H229" s="280"/>
      <c r="I229" s="280"/>
      <c r="J229" s="280">
        <v>112.25611599999999</v>
      </c>
      <c r="K229" s="280">
        <v>180.684009</v>
      </c>
      <c r="L229" s="280"/>
      <c r="M229" s="280"/>
    </row>
    <row r="230" spans="1:13" x14ac:dyDescent="0.25">
      <c r="A230" s="354" t="s">
        <v>313</v>
      </c>
      <c r="B230" s="280">
        <v>67979.137249000007</v>
      </c>
      <c r="C230" s="280">
        <v>69170.830964000008</v>
      </c>
      <c r="D230" s="280">
        <v>68013.791354000001</v>
      </c>
      <c r="E230" s="280">
        <v>66586.930340999999</v>
      </c>
      <c r="F230" s="280">
        <v>66401.878932000007</v>
      </c>
      <c r="G230" s="280">
        <v>65826.016524999999</v>
      </c>
      <c r="H230" s="280">
        <v>65630.46998899999</v>
      </c>
      <c r="I230" s="280">
        <v>66810.189425999997</v>
      </c>
      <c r="J230" s="280">
        <v>68646.947635000004</v>
      </c>
      <c r="K230" s="280">
        <v>71174.411143999998</v>
      </c>
      <c r="L230" s="280">
        <v>75129.143121999994</v>
      </c>
      <c r="M230" s="280">
        <v>77128.356167999998</v>
      </c>
    </row>
    <row r="231" spans="1:13" ht="13.5" thickBot="1" x14ac:dyDescent="0.3">
      <c r="A231" s="603" t="s">
        <v>314</v>
      </c>
      <c r="B231" s="604">
        <v>919.30842399999995</v>
      </c>
      <c r="C231" s="604">
        <v>948.97157300000003</v>
      </c>
      <c r="D231" s="604">
        <v>905.74778600000002</v>
      </c>
      <c r="E231" s="604">
        <v>839.51671699999997</v>
      </c>
      <c r="F231" s="604">
        <v>805.62201000000005</v>
      </c>
      <c r="G231" s="604">
        <v>733.10714299999995</v>
      </c>
      <c r="H231" s="604">
        <v>689.39263400000004</v>
      </c>
      <c r="I231" s="604">
        <v>630.51600699999995</v>
      </c>
      <c r="J231" s="604">
        <v>577.61393699999996</v>
      </c>
      <c r="K231" s="604">
        <v>572.92960700000003</v>
      </c>
      <c r="L231" s="604">
        <v>749.462942</v>
      </c>
      <c r="M231" s="604">
        <v>837.68729499999995</v>
      </c>
    </row>
    <row r="232" spans="1:13" x14ac:dyDescent="0.2">
      <c r="A232" s="605" t="s">
        <v>315</v>
      </c>
      <c r="B232" s="363"/>
      <c r="C232" s="400"/>
      <c r="D232" s="400"/>
      <c r="E232" s="400"/>
      <c r="F232" s="400"/>
      <c r="G232" s="400"/>
      <c r="H232" s="400"/>
      <c r="I232" s="400"/>
      <c r="J232" s="400"/>
      <c r="K232" s="400"/>
      <c r="L232" s="400"/>
    </row>
    <row r="233" spans="1:13" x14ac:dyDescent="0.25">
      <c r="A233" s="606" t="s">
        <v>316</v>
      </c>
      <c r="B233" s="606"/>
      <c r="C233" s="237"/>
      <c r="D233" s="237"/>
      <c r="E233" s="237"/>
      <c r="F233" s="237"/>
      <c r="G233" s="237"/>
      <c r="H233" s="237"/>
      <c r="I233" s="237"/>
      <c r="J233" s="237"/>
      <c r="K233" s="237"/>
      <c r="L233" s="237"/>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R86"/>
  <sheetViews>
    <sheetView workbookViewId="0">
      <pane xSplit="1" ySplit="4" topLeftCell="B5" activePane="bottomRight" state="frozen"/>
      <selection activeCell="A32" sqref="A32"/>
      <selection pane="topRight" activeCell="A32" sqref="A32"/>
      <selection pane="bottomLeft" activeCell="A32" sqref="A32"/>
      <selection pane="bottomRight" activeCell="J76" sqref="J76"/>
    </sheetView>
  </sheetViews>
  <sheetFormatPr baseColWidth="10" defaultColWidth="11.42578125" defaultRowHeight="12.75" x14ac:dyDescent="0.25"/>
  <cols>
    <col min="1" max="1" width="43.85546875" style="388" customWidth="1"/>
    <col min="2" max="2" width="17" style="373" customWidth="1"/>
    <col min="3" max="3" width="15" style="373" customWidth="1"/>
    <col min="4" max="4" width="11.42578125" style="373" customWidth="1"/>
    <col min="5" max="5" width="10.42578125" style="384" customWidth="1"/>
    <col min="6" max="6" width="9.85546875" style="373" customWidth="1"/>
    <col min="7" max="7" width="10.42578125" style="373" customWidth="1"/>
    <col min="8" max="8" width="11.42578125" style="373"/>
    <col min="9" max="9" width="15.85546875" style="373" customWidth="1"/>
    <col min="10" max="10" width="13.5703125" style="373" customWidth="1"/>
    <col min="11" max="15" width="11.42578125" style="373"/>
    <col min="16" max="17" width="16.5703125" style="373" customWidth="1"/>
    <col min="18" max="16384" width="11.42578125" style="373"/>
  </cols>
  <sheetData>
    <row r="1" spans="1:18" ht="21" customHeight="1" x14ac:dyDescent="0.25">
      <c r="A1" s="228" t="s">
        <v>318</v>
      </c>
      <c r="B1" s="372"/>
      <c r="C1" s="372"/>
      <c r="D1" s="372"/>
      <c r="E1" s="372"/>
      <c r="F1" s="372"/>
      <c r="G1" s="372"/>
      <c r="P1" s="1743" t="s">
        <v>235</v>
      </c>
      <c r="Q1" s="1743"/>
      <c r="R1" s="1743"/>
    </row>
    <row r="2" spans="1:18" s="231" customFormat="1" ht="14.1" customHeight="1" x14ac:dyDescent="0.25">
      <c r="A2" s="238"/>
      <c r="B2" s="234"/>
      <c r="C2" s="234"/>
      <c r="D2" s="234"/>
      <c r="E2" s="234"/>
      <c r="F2" s="234"/>
      <c r="G2" s="234"/>
      <c r="I2" s="234"/>
      <c r="J2" s="234"/>
      <c r="K2" s="373" t="s">
        <v>236</v>
      </c>
      <c r="L2" s="374"/>
      <c r="N2" s="375"/>
      <c r="P2" s="238"/>
      <c r="Q2" s="238"/>
    </row>
    <row r="3" spans="1:18" s="231" customFormat="1" ht="14.1" customHeight="1" x14ac:dyDescent="0.25">
      <c r="A3" s="303"/>
      <c r="B3" s="304"/>
      <c r="D3" s="305" t="s">
        <v>238</v>
      </c>
      <c r="E3" s="306"/>
      <c r="F3" s="307"/>
      <c r="G3" s="308"/>
      <c r="I3" s="1744" t="s">
        <v>239</v>
      </c>
      <c r="J3" s="1744"/>
      <c r="K3" s="1744" t="s">
        <v>240</v>
      </c>
      <c r="L3" s="1744"/>
      <c r="M3" s="1744" t="s">
        <v>241</v>
      </c>
      <c r="N3" s="1744"/>
      <c r="P3" s="244" t="s">
        <v>235</v>
      </c>
      <c r="Q3" s="244" t="s">
        <v>235</v>
      </c>
      <c r="R3" s="244" t="s">
        <v>235</v>
      </c>
    </row>
    <row r="4" spans="1:18" s="231" customFormat="1" ht="28.5" customHeight="1" x14ac:dyDescent="0.25">
      <c r="A4" s="309">
        <v>2024</v>
      </c>
      <c r="B4" s="250" t="s">
        <v>244</v>
      </c>
      <c r="C4" s="250" t="s">
        <v>242</v>
      </c>
      <c r="D4" s="251" t="s">
        <v>243</v>
      </c>
      <c r="E4" s="251" t="s">
        <v>2015</v>
      </c>
      <c r="F4" s="250" t="s">
        <v>240</v>
      </c>
      <c r="G4" s="250" t="s">
        <v>241</v>
      </c>
      <c r="I4" s="249" t="s">
        <v>244</v>
      </c>
      <c r="J4" s="249" t="s">
        <v>242</v>
      </c>
      <c r="K4" s="376" t="s">
        <v>29</v>
      </c>
      <c r="L4" s="376" t="s">
        <v>104</v>
      </c>
      <c r="M4" s="376" t="s">
        <v>29</v>
      </c>
      <c r="N4" s="376" t="s">
        <v>104</v>
      </c>
      <c r="P4" s="250" t="s">
        <v>244</v>
      </c>
      <c r="Q4" s="250" t="s">
        <v>242</v>
      </c>
      <c r="R4" s="251" t="s">
        <v>243</v>
      </c>
    </row>
    <row r="5" spans="1:18" s="319" customFormat="1" x14ac:dyDescent="0.25">
      <c r="A5" s="311" t="s">
        <v>256</v>
      </c>
      <c r="B5" s="312">
        <v>3472.0199550000002</v>
      </c>
      <c r="C5" s="312">
        <v>2588.5340510000001</v>
      </c>
      <c r="D5" s="313">
        <v>6060.5540060000003</v>
      </c>
      <c r="E5" s="313">
        <v>88.319791683440684</v>
      </c>
      <c r="F5" s="315">
        <v>0.15774254228327012</v>
      </c>
      <c r="G5" s="316">
        <v>4.5784664261486974E-2</v>
      </c>
      <c r="I5" s="312">
        <v>50.597367640444233</v>
      </c>
      <c r="J5" s="312">
        <v>37.722424042996437</v>
      </c>
      <c r="K5" s="315">
        <v>0.14536566810254162</v>
      </c>
      <c r="L5" s="315">
        <v>0.1780797854516584</v>
      </c>
      <c r="M5" s="316">
        <v>8.6799697250896868E-2</v>
      </c>
      <c r="N5" s="316">
        <v>-4.6023360061938634E-3</v>
      </c>
      <c r="P5" s="312">
        <v>3194.7192879999998</v>
      </c>
      <c r="Q5" s="312">
        <v>2600.5024370000001</v>
      </c>
      <c r="R5" s="313">
        <v>5795.2217249999994</v>
      </c>
    </row>
    <row r="6" spans="1:18" s="319" customFormat="1" x14ac:dyDescent="0.25">
      <c r="A6" s="320" t="s">
        <v>257</v>
      </c>
      <c r="B6" s="321">
        <v>224.70675600000001</v>
      </c>
      <c r="C6" s="321">
        <v>37.994138999999997</v>
      </c>
      <c r="D6" s="322">
        <v>262.700895</v>
      </c>
      <c r="E6" s="322">
        <v>3.82831145444518</v>
      </c>
      <c r="F6" s="324">
        <v>6.8375113886231078E-3</v>
      </c>
      <c r="G6" s="325">
        <v>3.0922072084786629</v>
      </c>
      <c r="I6" s="321">
        <v>3.2746270159681723</v>
      </c>
      <c r="J6" s="321">
        <v>0.55368443847700755</v>
      </c>
      <c r="K6" s="324">
        <v>9.4079665832723595E-3</v>
      </c>
      <c r="L6" s="324">
        <v>2.613830062975859E-3</v>
      </c>
      <c r="M6" s="325">
        <v>4.2989055530436096</v>
      </c>
      <c r="N6" s="325">
        <v>0.74371859273419894</v>
      </c>
      <c r="P6" s="321">
        <v>42.406258000000001</v>
      </c>
      <c r="Q6" s="321">
        <v>21.789145999999999</v>
      </c>
      <c r="R6" s="322">
        <v>64.195403999999996</v>
      </c>
    </row>
    <row r="7" spans="1:18" s="319" customFormat="1" x14ac:dyDescent="0.25">
      <c r="A7" s="320" t="s">
        <v>258</v>
      </c>
      <c r="B7" s="321">
        <v>2516.03078</v>
      </c>
      <c r="C7" s="321">
        <v>300.239755</v>
      </c>
      <c r="D7" s="322">
        <v>2816.2705350000001</v>
      </c>
      <c r="E7" s="322">
        <v>41.04120295424557</v>
      </c>
      <c r="F7" s="324">
        <v>7.3301165785926214E-2</v>
      </c>
      <c r="G7" s="325">
        <v>6.0763330702679585E-2</v>
      </c>
      <c r="I7" s="321">
        <v>36.665841792471397</v>
      </c>
      <c r="J7" s="321">
        <v>4.3753611617741708</v>
      </c>
      <c r="K7" s="324">
        <v>0.105340551045669</v>
      </c>
      <c r="L7" s="324">
        <v>2.0655177834652511E-2</v>
      </c>
      <c r="M7" s="325">
        <v>4.1720290349861466E-2</v>
      </c>
      <c r="N7" s="325">
        <v>0.25265931645766537</v>
      </c>
      <c r="P7" s="321">
        <v>2415.265214</v>
      </c>
      <c r="Q7" s="321">
        <v>239.681892</v>
      </c>
      <c r="R7" s="322">
        <v>2654.9471060000001</v>
      </c>
    </row>
    <row r="8" spans="1:18" s="319" customFormat="1" x14ac:dyDescent="0.25">
      <c r="A8" s="320" t="s">
        <v>321</v>
      </c>
      <c r="B8" s="321">
        <v>146.421763</v>
      </c>
      <c r="C8" s="321">
        <v>0.141211</v>
      </c>
      <c r="D8" s="322">
        <v>146.562974</v>
      </c>
      <c r="E8" s="322">
        <v>2.1358462146151083</v>
      </c>
      <c r="F8" s="324">
        <v>3.8147034248797382E-3</v>
      </c>
      <c r="G8" s="325">
        <v>2.0004466465496806E-2</v>
      </c>
      <c r="I8" s="321">
        <v>2.1337883621331302</v>
      </c>
      <c r="J8" s="321">
        <v>2.0578524819782527E-3</v>
      </c>
      <c r="K8" s="324">
        <v>6.1303499631663282E-3</v>
      </c>
      <c r="L8" s="324">
        <v>9.7146972332465297E-6</v>
      </c>
      <c r="M8" s="325">
        <v>2.1047850954805325E-2</v>
      </c>
      <c r="N8" s="325">
        <v>-0.50475218495293406</v>
      </c>
      <c r="P8" s="321">
        <v>143.40342899999999</v>
      </c>
      <c r="Q8" s="321">
        <v>0.285132</v>
      </c>
      <c r="R8" s="322">
        <v>143.68856099999999</v>
      </c>
    </row>
    <row r="9" spans="1:18" s="319" customFormat="1" ht="25.5" x14ac:dyDescent="0.25">
      <c r="A9" s="320" t="s">
        <v>259</v>
      </c>
      <c r="B9" s="321">
        <v>584.86065499999995</v>
      </c>
      <c r="C9" s="321">
        <v>2250.1589429999999</v>
      </c>
      <c r="D9" s="322">
        <v>2835.0195979999999</v>
      </c>
      <c r="E9" s="322">
        <v>41.314431001843246</v>
      </c>
      <c r="F9" s="324">
        <v>7.3789161579730075E-2</v>
      </c>
      <c r="G9" s="325">
        <v>-3.3205347998228163E-2</v>
      </c>
      <c r="H9" s="377"/>
      <c r="I9" s="321">
        <v>8.5231104552986405</v>
      </c>
      <c r="J9" s="321">
        <v>32.791320546544611</v>
      </c>
      <c r="K9" s="324">
        <v>2.4486800468566168E-2</v>
      </c>
      <c r="L9" s="324">
        <v>0.15480106265040991</v>
      </c>
      <c r="M9" s="325">
        <v>-1.4796282457889554E-2</v>
      </c>
      <c r="N9" s="325">
        <v>-3.7878124414663761E-2</v>
      </c>
      <c r="O9" s="377"/>
      <c r="P9" s="321">
        <v>593.64438500000006</v>
      </c>
      <c r="Q9" s="321">
        <v>2338.7462650000002</v>
      </c>
      <c r="R9" s="322">
        <v>2932.3906500000003</v>
      </c>
    </row>
    <row r="10" spans="1:18" s="319" customFormat="1" x14ac:dyDescent="0.25">
      <c r="A10" s="378" t="s">
        <v>338</v>
      </c>
      <c r="B10" s="339">
        <v>523.01414699999998</v>
      </c>
      <c r="C10" s="339">
        <v>2243.283645</v>
      </c>
      <c r="D10" s="340">
        <v>2766.2977919999998</v>
      </c>
      <c r="E10" s="340">
        <v>40.312955627806325</v>
      </c>
      <c r="F10" s="341">
        <v>7.2000488072653718E-2</v>
      </c>
      <c r="G10" s="342">
        <v>-2.8566707699147931E-2</v>
      </c>
      <c r="H10" s="377"/>
      <c r="I10" s="321">
        <v>7.621828048195173</v>
      </c>
      <c r="J10" s="321">
        <v>32.691127579611155</v>
      </c>
      <c r="K10" s="324">
        <v>2.1897426250747427E-2</v>
      </c>
      <c r="L10" s="324">
        <v>0.15432807231354986</v>
      </c>
      <c r="M10" s="325">
        <v>2.1142621123273475E-3</v>
      </c>
      <c r="N10" s="325">
        <v>-3.5451725302824921E-2</v>
      </c>
      <c r="O10" s="377"/>
      <c r="P10" s="321">
        <v>521.91069100000004</v>
      </c>
      <c r="Q10" s="321">
        <v>2325.734962</v>
      </c>
      <c r="R10" s="322">
        <v>2847.645653</v>
      </c>
    </row>
    <row r="11" spans="1:18" s="319" customFormat="1" x14ac:dyDescent="0.25">
      <c r="A11" s="379" t="s">
        <v>260</v>
      </c>
      <c r="B11" s="280">
        <v>95.734410999999994</v>
      </c>
      <c r="C11" s="280">
        <v>38.370387000000001</v>
      </c>
      <c r="D11" s="281">
        <v>134.10479799999999</v>
      </c>
      <c r="E11" s="281">
        <v>1.9542945762687904</v>
      </c>
      <c r="F11" s="351">
        <v>3.4904452213381358E-3</v>
      </c>
      <c r="G11" s="284">
        <v>-7.6129936300284307E-3</v>
      </c>
      <c r="H11" s="377"/>
      <c r="I11" s="280">
        <v>1.3951271167761443</v>
      </c>
      <c r="J11" s="280">
        <v>0.55916745949264635</v>
      </c>
      <c r="K11" s="351">
        <v>4.0081845138526303E-3</v>
      </c>
      <c r="L11" s="351">
        <v>2.6397142745784577E-3</v>
      </c>
      <c r="M11" s="284">
        <v>2.4477341853664125E-2</v>
      </c>
      <c r="N11" s="284">
        <v>-7.9548714267023812E-2</v>
      </c>
      <c r="O11" s="377"/>
      <c r="P11" s="280">
        <v>93.447074999999998</v>
      </c>
      <c r="Q11" s="280">
        <v>41.686494000000003</v>
      </c>
      <c r="R11" s="281">
        <v>135.13356899999999</v>
      </c>
    </row>
    <row r="12" spans="1:18" s="319" customFormat="1" x14ac:dyDescent="0.25">
      <c r="A12" s="336" t="s">
        <v>263</v>
      </c>
      <c r="B12" s="312">
        <v>8582.5426079999997</v>
      </c>
      <c r="C12" s="312">
        <v>3406.4657309999998</v>
      </c>
      <c r="D12" s="313">
        <v>11989.008339</v>
      </c>
      <c r="E12" s="313">
        <v>174.71450925826682</v>
      </c>
      <c r="F12" s="315">
        <v>0.31204682822344365</v>
      </c>
      <c r="G12" s="316">
        <v>-4.4873784031355113E-2</v>
      </c>
      <c r="H12" s="377"/>
      <c r="I12" s="312">
        <v>125.07245616529097</v>
      </c>
      <c r="J12" s="312">
        <v>49.642053092975843</v>
      </c>
      <c r="K12" s="315">
        <v>0.35933175972499554</v>
      </c>
      <c r="L12" s="315">
        <v>0.23434989634019174</v>
      </c>
      <c r="M12" s="316">
        <v>-4.6852450355020392E-2</v>
      </c>
      <c r="N12" s="316">
        <v>-3.9851947452160696E-2</v>
      </c>
      <c r="O12" s="377"/>
      <c r="P12" s="312">
        <v>9004.4218349999992</v>
      </c>
      <c r="Q12" s="312">
        <v>3547.854648</v>
      </c>
      <c r="R12" s="313">
        <v>12552.276483</v>
      </c>
    </row>
    <row r="13" spans="1:18" s="319" customFormat="1" x14ac:dyDescent="0.25">
      <c r="A13" s="320" t="s">
        <v>326</v>
      </c>
      <c r="B13" s="321">
        <v>60.779198999999998</v>
      </c>
      <c r="C13" s="321">
        <v>28.779184999999998</v>
      </c>
      <c r="D13" s="322">
        <v>89.55838399999999</v>
      </c>
      <c r="E13" s="322">
        <v>1.3051245497614308</v>
      </c>
      <c r="F13" s="324">
        <v>2.3310026048700043E-3</v>
      </c>
      <c r="G13" s="325">
        <v>0.22547126966505671</v>
      </c>
      <c r="I13" s="321">
        <v>0.88572862960251053</v>
      </c>
      <c r="J13" s="321">
        <v>0.41939592015892024</v>
      </c>
      <c r="K13" s="324">
        <v>2.5446883900102262E-3</v>
      </c>
      <c r="L13" s="324">
        <v>1.9798816586143429E-3</v>
      </c>
      <c r="M13" s="325">
        <v>0.12006222821939061</v>
      </c>
      <c r="N13" s="325">
        <v>0.52945373943694407</v>
      </c>
      <c r="P13" s="321">
        <v>54.264127000000002</v>
      </c>
      <c r="Q13" s="321">
        <v>18.816642999999999</v>
      </c>
      <c r="R13" s="322">
        <v>73.080770000000001</v>
      </c>
    </row>
    <row r="14" spans="1:18" s="319" customFormat="1" x14ac:dyDescent="0.25">
      <c r="A14" s="320" t="s">
        <v>265</v>
      </c>
      <c r="B14" s="321">
        <v>1.194016</v>
      </c>
      <c r="C14" s="321">
        <v>2.2545069999999998</v>
      </c>
      <c r="D14" s="322">
        <v>3.4485229999999998</v>
      </c>
      <c r="E14" s="322">
        <v>5.0254949081226588E-2</v>
      </c>
      <c r="F14" s="324">
        <v>8.9757270474578039E-5</v>
      </c>
      <c r="G14" s="325">
        <v>-0.75398873028356062</v>
      </c>
      <c r="I14" s="321">
        <v>1.7400264774852844E-2</v>
      </c>
      <c r="J14" s="321">
        <v>3.2854684306373748E-2</v>
      </c>
      <c r="K14" s="324">
        <v>4.9990764976788363E-5</v>
      </c>
      <c r="L14" s="324">
        <v>1.5510018989480233E-4</v>
      </c>
      <c r="M14" s="325">
        <v>0.64977215763541341</v>
      </c>
      <c r="N14" s="325">
        <v>-0.83041166397046251</v>
      </c>
      <c r="P14" s="321">
        <v>0.723746</v>
      </c>
      <c r="Q14" s="321">
        <v>13.293998</v>
      </c>
      <c r="R14" s="322">
        <v>14.017744</v>
      </c>
    </row>
    <row r="15" spans="1:18" s="319" customFormat="1" x14ac:dyDescent="0.25">
      <c r="A15" s="320" t="s">
        <v>266</v>
      </c>
      <c r="B15" s="321">
        <v>4329.3061669999997</v>
      </c>
      <c r="C15" s="321">
        <v>2570.485862</v>
      </c>
      <c r="D15" s="322">
        <v>6899.7920290000002</v>
      </c>
      <c r="E15" s="322">
        <v>100.54991574318865</v>
      </c>
      <c r="F15" s="324">
        <v>0.17958601388631906</v>
      </c>
      <c r="G15" s="325">
        <v>-2.7862184606588403E-2</v>
      </c>
      <c r="I15" s="321">
        <v>63.090505987527209</v>
      </c>
      <c r="J15" s="321">
        <v>37.459409755661447</v>
      </c>
      <c r="K15" s="324">
        <v>0.1812583140486036</v>
      </c>
      <c r="L15" s="324">
        <v>0.17683814923533381</v>
      </c>
      <c r="M15" s="325">
        <v>1.7081398199976228E-3</v>
      </c>
      <c r="N15" s="325">
        <v>-7.3906175082936509E-2</v>
      </c>
      <c r="P15" s="321">
        <v>4321.9237169999997</v>
      </c>
      <c r="Q15" s="321">
        <v>2775.6214249999998</v>
      </c>
      <c r="R15" s="322">
        <v>7097.545141999999</v>
      </c>
    </row>
    <row r="16" spans="1:18" s="319" customFormat="1" x14ac:dyDescent="0.25">
      <c r="A16" s="320" t="s">
        <v>267</v>
      </c>
      <c r="B16" s="321">
        <v>3995.2036830000002</v>
      </c>
      <c r="C16" s="321">
        <v>503.669332</v>
      </c>
      <c r="D16" s="322">
        <v>4498.8730150000001</v>
      </c>
      <c r="E16" s="322">
        <v>65.561585145794126</v>
      </c>
      <c r="F16" s="324">
        <v>0.11709551075580341</v>
      </c>
      <c r="G16" s="325">
        <v>-9.6649980259989943E-2</v>
      </c>
      <c r="I16" s="321">
        <v>58.221666974033226</v>
      </c>
      <c r="J16" s="321">
        <v>7.3399181717608997</v>
      </c>
      <c r="K16" s="324">
        <v>0.16727019432842802</v>
      </c>
      <c r="L16" s="324">
        <v>3.4650240179954307E-2</v>
      </c>
      <c r="M16" s="325">
        <v>-0.10449119391147765</v>
      </c>
      <c r="N16" s="325">
        <v>-2.9224232602106492E-2</v>
      </c>
      <c r="P16" s="321">
        <v>4461.3784429999996</v>
      </c>
      <c r="Q16" s="321">
        <v>518.83179299999995</v>
      </c>
      <c r="R16" s="322">
        <v>4980.2102359999999</v>
      </c>
    </row>
    <row r="17" spans="1:18" s="343" customFormat="1" ht="12" x14ac:dyDescent="0.25">
      <c r="A17" s="378" t="s">
        <v>339</v>
      </c>
      <c r="B17" s="339">
        <v>108.178196</v>
      </c>
      <c r="C17" s="339">
        <v>250.57221799999999</v>
      </c>
      <c r="D17" s="340">
        <v>358.75041399999998</v>
      </c>
      <c r="E17" s="340">
        <v>5.228030605693788</v>
      </c>
      <c r="F17" s="341">
        <v>9.3374635872415079E-3</v>
      </c>
      <c r="G17" s="342">
        <v>-9.3270063326562624E-3</v>
      </c>
      <c r="I17" s="339">
        <v>1.576469036651039</v>
      </c>
      <c r="J17" s="339">
        <v>3.6515615690427494</v>
      </c>
      <c r="K17" s="341">
        <v>4.5291778098860884E-3</v>
      </c>
      <c r="L17" s="341">
        <v>1.7238269206598964E-2</v>
      </c>
      <c r="M17" s="342">
        <v>4.5669704472554917E-2</v>
      </c>
      <c r="N17" s="342">
        <v>-3.1322227965133065E-2</v>
      </c>
      <c r="P17" s="339">
        <v>103.45350500000001</v>
      </c>
      <c r="Q17" s="339">
        <v>258.67447900000002</v>
      </c>
      <c r="R17" s="340">
        <v>362.12798400000003</v>
      </c>
    </row>
    <row r="18" spans="1:18" s="343" customFormat="1" ht="12" x14ac:dyDescent="0.25">
      <c r="A18" s="380" t="s">
        <v>340</v>
      </c>
      <c r="B18" s="339">
        <v>2365.7098959999998</v>
      </c>
      <c r="C18" s="339">
        <v>8.715052</v>
      </c>
      <c r="D18" s="340">
        <v>2374.4249479999999</v>
      </c>
      <c r="E18" s="340">
        <v>34.60223546687498</v>
      </c>
      <c r="F18" s="341">
        <v>6.1800922388866739E-2</v>
      </c>
      <c r="G18" s="342">
        <v>-0.18320388639561191</v>
      </c>
      <c r="I18" s="339">
        <v>34.475231965810828</v>
      </c>
      <c r="J18" s="339">
        <v>0.1270035010641489</v>
      </c>
      <c r="K18" s="341">
        <v>9.9046953654053582E-2</v>
      </c>
      <c r="L18" s="341">
        <v>5.9955734009389946E-4</v>
      </c>
      <c r="M18" s="342">
        <v>-0.18154200549218136</v>
      </c>
      <c r="N18" s="342">
        <v>-0.47343630396664127</v>
      </c>
      <c r="P18" s="339">
        <v>2890.4475389999998</v>
      </c>
      <c r="Q18" s="339">
        <v>16.550802999999998</v>
      </c>
      <c r="R18" s="340">
        <v>2906.9983419999999</v>
      </c>
    </row>
    <row r="19" spans="1:18" s="343" customFormat="1" ht="12" x14ac:dyDescent="0.25">
      <c r="A19" s="380" t="s">
        <v>341</v>
      </c>
      <c r="B19" s="339">
        <v>96.528795000000002</v>
      </c>
      <c r="C19" s="339">
        <v>166.999538</v>
      </c>
      <c r="D19" s="340">
        <v>263.52833299999998</v>
      </c>
      <c r="E19" s="340">
        <v>3.840369618058376</v>
      </c>
      <c r="F19" s="341">
        <v>6.8590477322597728E-3</v>
      </c>
      <c r="G19" s="342">
        <v>-0.12998769575012759</v>
      </c>
      <c r="I19" s="339">
        <v>1.4067035880570204</v>
      </c>
      <c r="J19" s="339">
        <v>2.4336660300013562</v>
      </c>
      <c r="K19" s="341">
        <v>4.0414435856283197E-3</v>
      </c>
      <c r="L19" s="341">
        <v>1.148883549979852E-2</v>
      </c>
      <c r="M19" s="342">
        <v>-0.14070025462313795</v>
      </c>
      <c r="N19" s="342">
        <v>-0.12367294264980289</v>
      </c>
      <c r="P19" s="339">
        <v>112.334253</v>
      </c>
      <c r="Q19" s="339">
        <v>190.56759299999999</v>
      </c>
      <c r="R19" s="340">
        <v>302.90184599999998</v>
      </c>
    </row>
    <row r="20" spans="1:18" s="343" customFormat="1" ht="12" x14ac:dyDescent="0.25">
      <c r="A20" s="380" t="s">
        <v>342</v>
      </c>
      <c r="B20" s="339">
        <v>1424.7867940000001</v>
      </c>
      <c r="C20" s="339">
        <v>77.382523000000006</v>
      </c>
      <c r="D20" s="340">
        <v>1502.1693170000001</v>
      </c>
      <c r="E20" s="340">
        <v>21.890949411448304</v>
      </c>
      <c r="F20" s="341">
        <v>3.909807696935215E-2</v>
      </c>
      <c r="G20" s="342">
        <v>6.6743682229026824E-2</v>
      </c>
      <c r="I20" s="339">
        <v>20.76326235436855</v>
      </c>
      <c r="J20" s="339">
        <v>1.1276870570797546</v>
      </c>
      <c r="K20" s="341">
        <v>5.9652619195124511E-2</v>
      </c>
      <c r="L20" s="341">
        <v>5.323578064667313E-3</v>
      </c>
      <c r="M20" s="342">
        <v>5.139209854571658E-2</v>
      </c>
      <c r="N20" s="342">
        <v>0.45897630224991226</v>
      </c>
      <c r="P20" s="339">
        <v>1355.1431439999999</v>
      </c>
      <c r="Q20" s="339">
        <v>53.038916999999998</v>
      </c>
      <c r="R20" s="340">
        <v>1408.182061</v>
      </c>
    </row>
    <row r="21" spans="1:18" s="319" customFormat="1" x14ac:dyDescent="0.25">
      <c r="A21" s="328" t="s">
        <v>268</v>
      </c>
      <c r="B21" s="329">
        <v>196.05954199999999</v>
      </c>
      <c r="C21" s="329">
        <v>301.27684399999998</v>
      </c>
      <c r="D21" s="330">
        <v>497.33638599999995</v>
      </c>
      <c r="E21" s="330">
        <v>7.247628841295608</v>
      </c>
      <c r="F21" s="332">
        <v>1.2944543653921154E-2</v>
      </c>
      <c r="G21" s="333">
        <v>0.28370518757672425</v>
      </c>
      <c r="I21" s="329">
        <v>2.857154294780289</v>
      </c>
      <c r="J21" s="329">
        <v>4.3904745465153194</v>
      </c>
      <c r="K21" s="332">
        <v>8.2085721511091711E-3</v>
      </c>
      <c r="L21" s="332">
        <v>2.0726525007598886E-2</v>
      </c>
      <c r="M21" s="333">
        <v>0.18014457196033518</v>
      </c>
      <c r="N21" s="333">
        <v>0.36145226253159701</v>
      </c>
      <c r="P21" s="329">
        <v>166.1318</v>
      </c>
      <c r="Q21" s="329">
        <v>221.29078799999999</v>
      </c>
      <c r="R21" s="330">
        <v>387.42258800000002</v>
      </c>
    </row>
    <row r="22" spans="1:18" s="319" customFormat="1" x14ac:dyDescent="0.25">
      <c r="A22" s="336" t="s">
        <v>269</v>
      </c>
      <c r="B22" s="312">
        <v>851.59184900000002</v>
      </c>
      <c r="C22" s="312">
        <v>518.29631600000005</v>
      </c>
      <c r="D22" s="313">
        <v>1369.8881650000001</v>
      </c>
      <c r="E22" s="313">
        <v>19.96323062918529</v>
      </c>
      <c r="F22" s="315">
        <v>3.5655097137478393E-2</v>
      </c>
      <c r="G22" s="316">
        <v>2.3105194304015919E-2</v>
      </c>
      <c r="I22" s="312">
        <v>12.410155016939894</v>
      </c>
      <c r="J22" s="312">
        <v>7.5530756122453973</v>
      </c>
      <c r="K22" s="315">
        <v>3.565423577197261E-2</v>
      </c>
      <c r="L22" s="315">
        <v>3.565651250290041E-2</v>
      </c>
      <c r="M22" s="316">
        <v>6.2098001069776032E-2</v>
      </c>
      <c r="N22" s="316">
        <v>-3.5099221789238411E-2</v>
      </c>
      <c r="P22" s="312">
        <v>801.80157399999996</v>
      </c>
      <c r="Q22" s="312">
        <v>537.14985799999999</v>
      </c>
      <c r="R22" s="313">
        <v>1338.9514319999998</v>
      </c>
    </row>
    <row r="23" spans="1:18" s="319" customFormat="1" x14ac:dyDescent="0.25">
      <c r="A23" s="320" t="s">
        <v>270</v>
      </c>
      <c r="B23" s="321">
        <v>51.903238999999999</v>
      </c>
      <c r="C23" s="321">
        <v>10.825839</v>
      </c>
      <c r="D23" s="322">
        <v>62.729078000000001</v>
      </c>
      <c r="E23" s="322">
        <v>0.91414400333194579</v>
      </c>
      <c r="F23" s="324">
        <v>1.6326963226479577E-3</v>
      </c>
      <c r="G23" s="325">
        <v>0.28012285278581039</v>
      </c>
      <c r="I23" s="321">
        <v>0.75638023382640462</v>
      </c>
      <c r="J23" s="321">
        <v>0.15776376950554111</v>
      </c>
      <c r="K23" s="324">
        <v>2.173071903879911E-3</v>
      </c>
      <c r="L23" s="324">
        <v>7.4477022456375481E-4</v>
      </c>
      <c r="M23" s="325">
        <v>0.37143019379001796</v>
      </c>
      <c r="N23" s="325">
        <v>-2.962293487047063E-2</v>
      </c>
      <c r="P23" s="321">
        <v>37.846066999999998</v>
      </c>
      <c r="Q23" s="321">
        <v>11.156321999999999</v>
      </c>
      <c r="R23" s="322">
        <v>49.002388999999994</v>
      </c>
    </row>
    <row r="24" spans="1:18" s="319" customFormat="1" x14ac:dyDescent="0.25">
      <c r="A24" s="320" t="s">
        <v>271</v>
      </c>
      <c r="B24" s="321">
        <v>561.89651200000003</v>
      </c>
      <c r="C24" s="321">
        <v>260.70577800000001</v>
      </c>
      <c r="D24" s="322">
        <v>822.60229000000004</v>
      </c>
      <c r="E24" s="322">
        <v>11.987693339452976</v>
      </c>
      <c r="F24" s="324">
        <v>2.1410481019421151E-2</v>
      </c>
      <c r="G24" s="325">
        <v>5.2949623498660392E-2</v>
      </c>
      <c r="I24" s="321">
        <v>8.1884565071709918</v>
      </c>
      <c r="J24" s="321">
        <v>3.7992368322819843</v>
      </c>
      <c r="K24" s="324">
        <v>2.3525343439844311E-2</v>
      </c>
      <c r="L24" s="324">
        <v>1.7935413673353946E-2</v>
      </c>
      <c r="M24" s="325">
        <v>3.0824309306964004E-2</v>
      </c>
      <c r="N24" s="325">
        <v>0.10402226330338094</v>
      </c>
      <c r="P24" s="321">
        <v>545.09435499999995</v>
      </c>
      <c r="Q24" s="321">
        <v>236.14177599999999</v>
      </c>
      <c r="R24" s="322">
        <v>781.23613099999989</v>
      </c>
    </row>
    <row r="25" spans="1:18" s="319" customFormat="1" x14ac:dyDescent="0.25">
      <c r="A25" s="320" t="s">
        <v>272</v>
      </c>
      <c r="B25" s="321">
        <v>179.18313800000001</v>
      </c>
      <c r="C25" s="321">
        <v>237.21118000000001</v>
      </c>
      <c r="D25" s="322">
        <v>416.394318</v>
      </c>
      <c r="E25" s="322">
        <v>6.0680689236528433</v>
      </c>
      <c r="F25" s="324">
        <v>1.0837804307758266E-2</v>
      </c>
      <c r="G25" s="325">
        <v>-6.1216719684221377E-2</v>
      </c>
      <c r="I25" s="321">
        <v>2.6112163022848911</v>
      </c>
      <c r="J25" s="321">
        <v>3.4568526213679531</v>
      </c>
      <c r="K25" s="324">
        <v>7.5019950650254581E-3</v>
      </c>
      <c r="L25" s="324">
        <v>1.6319088414083496E-2</v>
      </c>
      <c r="M25" s="325">
        <v>9.0931731865317333E-2</v>
      </c>
      <c r="N25" s="325">
        <v>-0.15069089918715306</v>
      </c>
      <c r="P25" s="321">
        <v>164.24780100000001</v>
      </c>
      <c r="Q25" s="321">
        <v>279.29899699999999</v>
      </c>
      <c r="R25" s="322">
        <v>443.54679799999997</v>
      </c>
    </row>
    <row r="26" spans="1:18" s="319" customFormat="1" x14ac:dyDescent="0.25">
      <c r="A26" s="398" t="s">
        <v>273</v>
      </c>
      <c r="B26" s="329">
        <v>58.135216999999997</v>
      </c>
      <c r="C26" s="329">
        <v>7.3513450000000002</v>
      </c>
      <c r="D26" s="330">
        <v>65.486561999999992</v>
      </c>
      <c r="E26" s="330">
        <v>0.95432851653145068</v>
      </c>
      <c r="F26" s="332">
        <v>1.7044674076073217E-3</v>
      </c>
      <c r="G26" s="333">
        <v>2.756310900903336E-2</v>
      </c>
      <c r="I26" s="329">
        <v>0.84719816865395958</v>
      </c>
      <c r="J26" s="329">
        <v>0.10713034787749126</v>
      </c>
      <c r="K26" s="332">
        <v>2.4339908091027184E-3</v>
      </c>
      <c r="L26" s="332">
        <v>5.057402817920751E-4</v>
      </c>
      <c r="M26" s="333">
        <v>6.4487291111056111E-2</v>
      </c>
      <c r="N26" s="333">
        <v>-0.19363226442794124</v>
      </c>
      <c r="P26" s="329">
        <v>54.613349999999997</v>
      </c>
      <c r="Q26" s="329">
        <v>9.1166160000000005</v>
      </c>
      <c r="R26" s="330">
        <v>63.729965999999997</v>
      </c>
    </row>
    <row r="27" spans="1:18" s="319" customFormat="1" x14ac:dyDescent="0.25">
      <c r="A27" s="403" t="s">
        <v>274</v>
      </c>
      <c r="B27" s="312">
        <v>745.66175299999998</v>
      </c>
      <c r="C27" s="312">
        <v>83.640798000000004</v>
      </c>
      <c r="D27" s="313">
        <v>829.30255099999999</v>
      </c>
      <c r="E27" s="313">
        <v>12.085335511300439</v>
      </c>
      <c r="F27" s="315">
        <v>2.1584873690958288E-2</v>
      </c>
      <c r="G27" s="316">
        <v>-0.18693728638731444</v>
      </c>
      <c r="I27" s="312">
        <v>10.866447296083907</v>
      </c>
      <c r="J27" s="312">
        <v>1.2188882152165317</v>
      </c>
      <c r="K27" s="315">
        <v>3.1219180853860429E-2</v>
      </c>
      <c r="L27" s="315">
        <v>5.7541199263310356E-3</v>
      </c>
      <c r="M27" s="316">
        <v>-0.21365638333314796</v>
      </c>
      <c r="N27" s="316">
        <v>0.1663896726802101</v>
      </c>
      <c r="P27" s="312">
        <v>948.26452099999995</v>
      </c>
      <c r="Q27" s="312">
        <v>71.709137999999996</v>
      </c>
      <c r="R27" s="313">
        <v>1019.973659</v>
      </c>
    </row>
    <row r="28" spans="1:18" s="319" customFormat="1" x14ac:dyDescent="0.25">
      <c r="A28" s="237" t="s">
        <v>343</v>
      </c>
      <c r="B28" s="321">
        <v>299.23979300000002</v>
      </c>
      <c r="C28" s="321"/>
      <c r="D28" s="322">
        <v>299.23979300000002</v>
      </c>
      <c r="E28" s="322">
        <v>4.360788824749549</v>
      </c>
      <c r="F28" s="324">
        <v>7.788536436340354E-3</v>
      </c>
      <c r="G28" s="325">
        <v>-0.28663334819665864</v>
      </c>
      <c r="H28" s="231"/>
      <c r="I28" s="321">
        <v>4.360788824749549</v>
      </c>
      <c r="J28" s="321">
        <v>0</v>
      </c>
      <c r="K28" s="324">
        <v>1.2528497242554372E-2</v>
      </c>
      <c r="L28" s="324">
        <v>0</v>
      </c>
      <c r="M28" s="325">
        <v>-0.28663334819665864</v>
      </c>
      <c r="N28" s="325"/>
      <c r="O28" s="231"/>
      <c r="P28" s="321">
        <v>419.47544399999998</v>
      </c>
      <c r="Q28" s="321"/>
      <c r="R28" s="322">
        <v>419.47544399999998</v>
      </c>
    </row>
    <row r="29" spans="1:18" s="319" customFormat="1" x14ac:dyDescent="0.25">
      <c r="A29" s="237" t="s">
        <v>331</v>
      </c>
      <c r="B29" s="321">
        <v>53.768009999999997</v>
      </c>
      <c r="C29" s="321">
        <v>59.883524000000001</v>
      </c>
      <c r="D29" s="322">
        <v>113.651534</v>
      </c>
      <c r="E29" s="322">
        <v>1.6562313936062751</v>
      </c>
      <c r="F29" s="324">
        <v>2.9580929218360158E-3</v>
      </c>
      <c r="G29" s="325">
        <v>7.6018909880026575E-2</v>
      </c>
      <c r="I29" s="321">
        <v>0.78355533796610388</v>
      </c>
      <c r="J29" s="321">
        <v>0.87267605564017137</v>
      </c>
      <c r="K29" s="324">
        <v>2.2511456724027203E-3</v>
      </c>
      <c r="L29" s="324">
        <v>4.1197237107580302E-3</v>
      </c>
      <c r="M29" s="325">
        <v>-9.258715856325983E-3</v>
      </c>
      <c r="N29" s="325">
        <v>0.16614353303287888</v>
      </c>
      <c r="P29" s="321">
        <v>54.270485000000001</v>
      </c>
      <c r="Q29" s="321">
        <v>51.351761000000003</v>
      </c>
      <c r="R29" s="322">
        <v>105.622246</v>
      </c>
    </row>
    <row r="30" spans="1:18" s="319" customFormat="1" x14ac:dyDescent="0.25">
      <c r="A30" s="398" t="s">
        <v>344</v>
      </c>
      <c r="B30" s="329">
        <v>392.65395000000001</v>
      </c>
      <c r="C30" s="329">
        <v>23.757273000000001</v>
      </c>
      <c r="D30" s="330">
        <v>416.41122300000001</v>
      </c>
      <c r="E30" s="330">
        <v>6.068315278371724</v>
      </c>
      <c r="F30" s="332">
        <v>1.0838244306754176E-2</v>
      </c>
      <c r="G30" s="333">
        <v>-0.15855436358258224</v>
      </c>
      <c r="I30" s="329">
        <v>5.7221031333682548</v>
      </c>
      <c r="J30" s="329">
        <v>0.34621214500346947</v>
      </c>
      <c r="K30" s="332">
        <v>1.6439537938903341E-2</v>
      </c>
      <c r="L30" s="332">
        <v>1.6343961467773934E-3</v>
      </c>
      <c r="M30" s="333">
        <v>-0.17252146186196526</v>
      </c>
      <c r="N30" s="333">
        <v>0.16701057149998122</v>
      </c>
      <c r="P30" s="329">
        <v>474.51859100000001</v>
      </c>
      <c r="Q30" s="329">
        <v>20.357375999999999</v>
      </c>
      <c r="R30" s="330">
        <v>494.875967</v>
      </c>
    </row>
    <row r="31" spans="1:18" s="319" customFormat="1" x14ac:dyDescent="0.25">
      <c r="A31" s="403" t="s">
        <v>292</v>
      </c>
      <c r="B31" s="312">
        <v>124.694248</v>
      </c>
      <c r="C31" s="312">
        <v>1172.3004739999999</v>
      </c>
      <c r="D31" s="313">
        <v>1296.9947219999999</v>
      </c>
      <c r="E31" s="313">
        <v>18.900962444713183</v>
      </c>
      <c r="F31" s="315">
        <v>3.3757845334554573E-2</v>
      </c>
      <c r="G31" s="316">
        <v>-1.8559340859531148E-2</v>
      </c>
      <c r="I31" s="312">
        <v>1.8171556588028677</v>
      </c>
      <c r="J31" s="312">
        <v>17.083806785910316</v>
      </c>
      <c r="K31" s="315">
        <v>5.2206677680411004E-3</v>
      </c>
      <c r="L31" s="315">
        <v>8.0649129113889106E-2</v>
      </c>
      <c r="M31" s="316">
        <v>6.7183114689777002E-2</v>
      </c>
      <c r="N31" s="316">
        <v>-2.6875691138059765E-2</v>
      </c>
      <c r="P31" s="312">
        <v>116.844285</v>
      </c>
      <c r="Q31" s="312">
        <v>1204.677001</v>
      </c>
      <c r="R31" s="313">
        <v>1321.5212859999999</v>
      </c>
    </row>
    <row r="32" spans="1:18" s="231" customFormat="1" x14ac:dyDescent="0.25">
      <c r="A32" s="237" t="s">
        <v>293</v>
      </c>
      <c r="B32" s="321">
        <v>15.473234</v>
      </c>
      <c r="C32" s="321">
        <v>46.844048999999998</v>
      </c>
      <c r="D32" s="322">
        <v>62.317282999999996</v>
      </c>
      <c r="E32" s="322">
        <v>0.90814295976723591</v>
      </c>
      <c r="F32" s="324">
        <v>1.6219782282072134E-3</v>
      </c>
      <c r="G32" s="325">
        <v>0.19924627010836082</v>
      </c>
      <c r="I32" s="321">
        <v>0.22548974931931848</v>
      </c>
      <c r="J32" s="321">
        <v>0.68265321044791738</v>
      </c>
      <c r="K32" s="324">
        <v>6.4782951344441865E-4</v>
      </c>
      <c r="L32" s="324">
        <v>3.2226650417769495E-3</v>
      </c>
      <c r="M32" s="325">
        <v>0.10764400245935768</v>
      </c>
      <c r="N32" s="325">
        <v>0.23292608791650782</v>
      </c>
      <c r="P32" s="321">
        <v>13.969500999999999</v>
      </c>
      <c r="Q32" s="321">
        <v>37.994207000000003</v>
      </c>
      <c r="R32" s="322">
        <v>51.963708000000004</v>
      </c>
    </row>
    <row r="33" spans="1:18" s="231" customFormat="1" x14ac:dyDescent="0.25">
      <c r="A33" s="237" t="s">
        <v>294</v>
      </c>
      <c r="B33" s="321">
        <v>103.95997</v>
      </c>
      <c r="C33" s="321">
        <v>1010.0685590000001</v>
      </c>
      <c r="D33" s="322">
        <v>1114.0285290000002</v>
      </c>
      <c r="E33" s="322">
        <v>16.234616095043815</v>
      </c>
      <c r="F33" s="324">
        <v>2.8995648280104067E-2</v>
      </c>
      <c r="G33" s="325">
        <v>-2.0511699754944601E-2</v>
      </c>
      <c r="I33" s="321">
        <v>1.5149972898066344</v>
      </c>
      <c r="J33" s="321">
        <v>14.719618805237177</v>
      </c>
      <c r="K33" s="324">
        <v>4.3525701726475768E-3</v>
      </c>
      <c r="L33" s="324">
        <v>6.9488285158426824E-2</v>
      </c>
      <c r="M33" s="325">
        <v>6.2651838205752597E-2</v>
      </c>
      <c r="N33" s="325">
        <v>-2.8338285414241549E-2</v>
      </c>
      <c r="P33" s="321">
        <v>97.830697000000001</v>
      </c>
      <c r="Q33" s="321">
        <v>1039.526971</v>
      </c>
      <c r="R33" s="322">
        <v>1137.3576680000001</v>
      </c>
    </row>
    <row r="34" spans="1:18" s="231" customFormat="1" x14ac:dyDescent="0.25">
      <c r="A34" s="398" t="s">
        <v>295</v>
      </c>
      <c r="B34" s="329">
        <v>5.2610429999999999</v>
      </c>
      <c r="C34" s="329">
        <v>115.38786500000001</v>
      </c>
      <c r="D34" s="330">
        <v>120.64890800000001</v>
      </c>
      <c r="E34" s="330">
        <v>1.7582033607563565</v>
      </c>
      <c r="F34" s="332">
        <v>3.1402187741878139E-3</v>
      </c>
      <c r="G34" s="333">
        <v>-8.7375256816553337E-2</v>
      </c>
      <c r="I34" s="329">
        <v>7.6668605104023846E-2</v>
      </c>
      <c r="J34" s="329">
        <v>1.6815347556523326</v>
      </c>
      <c r="K34" s="332">
        <v>2.2026804008135368E-4</v>
      </c>
      <c r="L34" s="332">
        <v>7.9381788448897334E-3</v>
      </c>
      <c r="M34" s="333">
        <v>4.3011946463254791E-2</v>
      </c>
      <c r="N34" s="333">
        <v>-9.2547528024316428E-2</v>
      </c>
      <c r="P34" s="329">
        <v>5.0440870000000002</v>
      </c>
      <c r="Q34" s="329">
        <v>127.155822</v>
      </c>
      <c r="R34" s="330">
        <v>132.19990899999999</v>
      </c>
    </row>
    <row r="35" spans="1:18" s="319" customFormat="1" x14ac:dyDescent="0.25">
      <c r="A35" s="403" t="s">
        <v>296</v>
      </c>
      <c r="B35" s="312">
        <v>279.10121299999997</v>
      </c>
      <c r="C35" s="312">
        <v>449.79236900000001</v>
      </c>
      <c r="D35" s="313">
        <v>728.89358199999992</v>
      </c>
      <c r="E35" s="313">
        <v>10.622086571277865</v>
      </c>
      <c r="F35" s="315">
        <v>1.8971454847990871E-2</v>
      </c>
      <c r="G35" s="316">
        <v>3.1036879536480155E-2</v>
      </c>
      <c r="I35" s="312">
        <v>4.067311497653801</v>
      </c>
      <c r="J35" s="312">
        <v>6.5547750736240662</v>
      </c>
      <c r="K35" s="315">
        <v>1.1685340182894993E-2</v>
      </c>
      <c r="L35" s="315">
        <v>3.0943741512061397E-2</v>
      </c>
      <c r="M35" s="316">
        <v>1.5271283418458292E-2</v>
      </c>
      <c r="N35" s="316">
        <v>4.1068176938894307E-2</v>
      </c>
      <c r="P35" s="312">
        <v>274.90309000000002</v>
      </c>
      <c r="Q35" s="312">
        <v>432.04890799999998</v>
      </c>
      <c r="R35" s="313">
        <v>706.951998</v>
      </c>
    </row>
    <row r="36" spans="1:18" s="231" customFormat="1" x14ac:dyDescent="0.25">
      <c r="A36" s="237" t="s">
        <v>297</v>
      </c>
      <c r="B36" s="321">
        <v>57.671101999999998</v>
      </c>
      <c r="C36" s="321">
        <v>16.784437</v>
      </c>
      <c r="D36" s="322">
        <v>74.455539000000002</v>
      </c>
      <c r="E36" s="322">
        <v>1.0850324388905863</v>
      </c>
      <c r="F36" s="324">
        <v>1.937909636198887E-3</v>
      </c>
      <c r="G36" s="325">
        <v>-0.23431032694964304</v>
      </c>
      <c r="I36" s="321">
        <v>0.84043467144288309</v>
      </c>
      <c r="J36" s="321">
        <v>0.2445977674477032</v>
      </c>
      <c r="K36" s="324">
        <v>2.4145593576923503E-3</v>
      </c>
      <c r="L36" s="324">
        <v>1.1546956234677233E-3</v>
      </c>
      <c r="M36" s="325">
        <v>-0.2254222700984877</v>
      </c>
      <c r="N36" s="325">
        <v>-0.26335403764872101</v>
      </c>
      <c r="P36" s="321">
        <v>74.454892999999998</v>
      </c>
      <c r="Q36" s="321">
        <v>22.784943999999999</v>
      </c>
      <c r="R36" s="322">
        <v>97.239836999999994</v>
      </c>
    </row>
    <row r="37" spans="1:18" s="231" customFormat="1" x14ac:dyDescent="0.25">
      <c r="A37" s="237" t="s">
        <v>298</v>
      </c>
      <c r="B37" s="321">
        <v>8.3559409999999996</v>
      </c>
      <c r="C37" s="321">
        <v>34.134520000000002</v>
      </c>
      <c r="D37" s="322">
        <v>42.490461000000003</v>
      </c>
      <c r="E37" s="322">
        <v>0.6192088479597917</v>
      </c>
      <c r="F37" s="324">
        <v>1.1059308001038445E-3</v>
      </c>
      <c r="G37" s="325">
        <v>0.14366973824835583</v>
      </c>
      <c r="I37" s="321">
        <v>0.12177021567805511</v>
      </c>
      <c r="J37" s="321">
        <v>0.49743863228173657</v>
      </c>
      <c r="K37" s="324">
        <v>3.4984445994937246E-4</v>
      </c>
      <c r="L37" s="324">
        <v>2.3483052099496382E-3</v>
      </c>
      <c r="M37" s="325">
        <v>0.13624064865711616</v>
      </c>
      <c r="N37" s="325">
        <v>0.14550316317352374</v>
      </c>
      <c r="P37" s="321">
        <v>7.3540239999999999</v>
      </c>
      <c r="Q37" s="321">
        <v>29.798712999999999</v>
      </c>
      <c r="R37" s="322">
        <v>37.152737000000002</v>
      </c>
    </row>
    <row r="38" spans="1:18" s="231" customFormat="1" x14ac:dyDescent="0.25">
      <c r="A38" s="237" t="s">
        <v>299</v>
      </c>
      <c r="B38" s="321">
        <v>29.991955000000001</v>
      </c>
      <c r="C38" s="321">
        <v>83.433439000000007</v>
      </c>
      <c r="D38" s="322">
        <v>113.42539400000001</v>
      </c>
      <c r="E38" s="322">
        <v>1.6529358800820135</v>
      </c>
      <c r="F38" s="324">
        <v>2.9522070080273736E-3</v>
      </c>
      <c r="G38" s="325">
        <v>2.732160486589974E-3</v>
      </c>
      <c r="I38" s="321">
        <v>0.43706948492773268</v>
      </c>
      <c r="J38" s="321">
        <v>1.2158663951542807</v>
      </c>
      <c r="K38" s="324">
        <v>1.2556957139597902E-3</v>
      </c>
      <c r="L38" s="324">
        <v>5.7398545369237745E-3</v>
      </c>
      <c r="M38" s="325">
        <v>3.7332903531734463E-2</v>
      </c>
      <c r="N38" s="325">
        <v>-9.1484969848798503E-3</v>
      </c>
      <c r="P38" s="321">
        <v>28.912565000000001</v>
      </c>
      <c r="Q38" s="321">
        <v>84.203777000000002</v>
      </c>
      <c r="R38" s="322">
        <v>113.116342</v>
      </c>
    </row>
    <row r="39" spans="1:18" s="231" customFormat="1" x14ac:dyDescent="0.25">
      <c r="A39" s="398" t="s">
        <v>300</v>
      </c>
      <c r="B39" s="329">
        <v>183.082213</v>
      </c>
      <c r="C39" s="329">
        <v>315.43997000000002</v>
      </c>
      <c r="D39" s="330">
        <v>498.52218300000004</v>
      </c>
      <c r="E39" s="330">
        <v>7.2649093314810225</v>
      </c>
      <c r="F39" s="332">
        <v>1.2975407273522054E-2</v>
      </c>
      <c r="G39" s="333">
        <v>8.5057548184080733E-2</v>
      </c>
      <c r="I39" s="329">
        <v>2.6680370964593485</v>
      </c>
      <c r="J39" s="329">
        <v>4.5968722350216735</v>
      </c>
      <c r="K39" s="332">
        <v>7.6652405675579783E-3</v>
      </c>
      <c r="L39" s="332">
        <v>2.1700885935333425E-2</v>
      </c>
      <c r="M39" s="333">
        <v>0.1151201113829996</v>
      </c>
      <c r="N39" s="333">
        <v>6.8341110660245175E-2</v>
      </c>
      <c r="P39" s="329">
        <v>164.18160800000001</v>
      </c>
      <c r="Q39" s="329">
        <v>295.26147300000002</v>
      </c>
      <c r="R39" s="330">
        <v>459.44308100000001</v>
      </c>
    </row>
    <row r="40" spans="1:18" s="319" customFormat="1" x14ac:dyDescent="0.25">
      <c r="A40" s="403" t="s">
        <v>301</v>
      </c>
      <c r="B40" s="312">
        <v>8793.9483419999997</v>
      </c>
      <c r="C40" s="312">
        <v>4619.2752829999999</v>
      </c>
      <c r="D40" s="313">
        <v>13413.223624999999</v>
      </c>
      <c r="E40" s="313">
        <v>195.46944308896317</v>
      </c>
      <c r="F40" s="315">
        <v>0.34911593770583088</v>
      </c>
      <c r="G40" s="316">
        <v>0.13437823921885395</v>
      </c>
      <c r="I40" s="312">
        <v>128.15324884019827</v>
      </c>
      <c r="J40" s="312">
        <v>67.31619424876493</v>
      </c>
      <c r="K40" s="315">
        <v>0.36818284242668414</v>
      </c>
      <c r="L40" s="315">
        <v>0.31778587228589966</v>
      </c>
      <c r="M40" s="316">
        <v>7.2789887132160613E-2</v>
      </c>
      <c r="N40" s="316">
        <v>0.27357117670999909</v>
      </c>
      <c r="P40" s="312">
        <v>8197.2699850000008</v>
      </c>
      <c r="Q40" s="312">
        <v>3627.0256169999998</v>
      </c>
      <c r="R40" s="313">
        <v>11824.295602</v>
      </c>
    </row>
    <row r="41" spans="1:18" s="231" customFormat="1" x14ac:dyDescent="0.25">
      <c r="A41" s="237" t="s">
        <v>550</v>
      </c>
      <c r="B41" s="321">
        <v>57.618541</v>
      </c>
      <c r="C41" s="321">
        <v>105.324912</v>
      </c>
      <c r="D41" s="322">
        <v>162.94345300000001</v>
      </c>
      <c r="E41" s="322">
        <v>2.3745571462432582</v>
      </c>
      <c r="F41" s="324">
        <v>4.2410503229883328E-3</v>
      </c>
      <c r="G41" s="325">
        <v>0.29324065119882348</v>
      </c>
      <c r="I41" s="321">
        <v>0.83966870572983476</v>
      </c>
      <c r="J41" s="321">
        <v>1.5348884405134231</v>
      </c>
      <c r="K41" s="324">
        <v>2.4123587468144856E-3</v>
      </c>
      <c r="L41" s="324">
        <v>7.2458918299447934E-3</v>
      </c>
      <c r="M41" s="325">
        <v>0.36417481114093575</v>
      </c>
      <c r="N41" s="325">
        <v>0.25747101373177395</v>
      </c>
      <c r="P41" s="321">
        <v>42.236919</v>
      </c>
      <c r="Q41" s="321">
        <v>83.759315999999998</v>
      </c>
      <c r="R41" s="322">
        <v>125.996235</v>
      </c>
    </row>
    <row r="42" spans="1:18" s="231" customFormat="1" x14ac:dyDescent="0.25">
      <c r="A42" s="237" t="s">
        <v>302</v>
      </c>
      <c r="B42" s="321">
        <v>1640.1346590000001</v>
      </c>
      <c r="C42" s="321">
        <v>2.8194979999999998</v>
      </c>
      <c r="D42" s="322">
        <v>1642.9541570000001</v>
      </c>
      <c r="E42" s="322">
        <v>23.942591510285585</v>
      </c>
      <c r="F42" s="324">
        <v>4.2762388607291112E-2</v>
      </c>
      <c r="G42" s="325">
        <v>5.9960372027414E-2</v>
      </c>
      <c r="I42" s="321">
        <v>23.901503273836351</v>
      </c>
      <c r="J42" s="321">
        <v>4.1088236449233546E-2</v>
      </c>
      <c r="K42" s="324">
        <v>6.8668750057247083E-2</v>
      </c>
      <c r="L42" s="324">
        <v>1.9396909178282231E-4</v>
      </c>
      <c r="M42" s="325">
        <v>6.0051149550862215E-2</v>
      </c>
      <c r="N42" s="325">
        <v>9.6640622006500809E-3</v>
      </c>
      <c r="P42" s="321">
        <v>1547.222188</v>
      </c>
      <c r="Q42" s="321">
        <v>2.7925110000000002</v>
      </c>
      <c r="R42" s="322">
        <v>1550.0146990000001</v>
      </c>
    </row>
    <row r="43" spans="1:18" s="231" customFormat="1" x14ac:dyDescent="0.25">
      <c r="A43" s="237" t="s">
        <v>303</v>
      </c>
      <c r="B43" s="321">
        <v>6739.8639540000004</v>
      </c>
      <c r="C43" s="321">
        <v>3060.8180160000002</v>
      </c>
      <c r="D43" s="322">
        <v>9800.6819700000015</v>
      </c>
      <c r="E43" s="322">
        <v>142.82426806016537</v>
      </c>
      <c r="F43" s="324">
        <v>0.25508963182690403</v>
      </c>
      <c r="G43" s="325">
        <v>0.16005949547229359</v>
      </c>
      <c r="I43" s="321">
        <v>98.219301371243446</v>
      </c>
      <c r="J43" s="321">
        <v>44.604966688921898</v>
      </c>
      <c r="K43" s="324">
        <v>0.28218294805089844</v>
      </c>
      <c r="L43" s="324">
        <v>0.21057085008608631</v>
      </c>
      <c r="M43" s="325">
        <v>8.1587805689276038E-2</v>
      </c>
      <c r="N43" s="325">
        <v>0.38062680444325125</v>
      </c>
      <c r="P43" s="321">
        <v>6231.4533490000003</v>
      </c>
      <c r="Q43" s="321">
        <v>2216.9771049999999</v>
      </c>
      <c r="R43" s="322">
        <v>8448.4304540000012</v>
      </c>
    </row>
    <row r="44" spans="1:18" s="338" customFormat="1" ht="12" x14ac:dyDescent="0.25">
      <c r="A44" s="617" t="s">
        <v>345</v>
      </c>
      <c r="B44" s="339">
        <v>4215.4638889999997</v>
      </c>
      <c r="C44" s="339">
        <v>2832.434483</v>
      </c>
      <c r="D44" s="340">
        <v>7047.8983719999997</v>
      </c>
      <c r="E44" s="340">
        <v>102.70825330569633</v>
      </c>
      <c r="F44" s="341">
        <v>0.18344088772293013</v>
      </c>
      <c r="G44" s="342">
        <v>0.22346806061045266</v>
      </c>
      <c r="I44" s="339">
        <v>61.431494902439219</v>
      </c>
      <c r="J44" s="339">
        <v>41.276758403257105</v>
      </c>
      <c r="K44" s="341">
        <v>0.17649199386200626</v>
      </c>
      <c r="L44" s="341">
        <v>0.19485906505408335</v>
      </c>
      <c r="M44" s="342">
        <v>0.12082513329923583</v>
      </c>
      <c r="N44" s="342">
        <v>0.41653297536794565</v>
      </c>
      <c r="P44" s="339">
        <v>3761.0361899999998</v>
      </c>
      <c r="Q44" s="339">
        <v>1999.554216</v>
      </c>
      <c r="R44" s="340">
        <v>5760.5904059999993</v>
      </c>
    </row>
    <row r="45" spans="1:18" s="338" customFormat="1" ht="12" x14ac:dyDescent="0.25">
      <c r="A45" s="618" t="s">
        <v>346</v>
      </c>
      <c r="B45" s="339">
        <v>2522.3081849999999</v>
      </c>
      <c r="C45" s="339">
        <v>172.75695200000001</v>
      </c>
      <c r="D45" s="340">
        <v>2695.065137</v>
      </c>
      <c r="E45" s="340">
        <v>39.274889925490996</v>
      </c>
      <c r="F45" s="341">
        <v>7.0146462833020035E-2</v>
      </c>
      <c r="G45" s="342">
        <v>3.2957419356083095E-2</v>
      </c>
      <c r="I45" s="339">
        <v>36.757321730009068</v>
      </c>
      <c r="J45" s="339">
        <v>2.5175681954819229</v>
      </c>
      <c r="K45" s="341">
        <v>0.10560337187723165</v>
      </c>
      <c r="L45" s="341">
        <v>1.1884920322202262E-2</v>
      </c>
      <c r="M45" s="342">
        <v>3.033083233164513E-2</v>
      </c>
      <c r="N45" s="342">
        <v>7.2890528562609136E-2</v>
      </c>
      <c r="P45" s="339">
        <v>2448.056591</v>
      </c>
      <c r="Q45" s="339">
        <v>161.02011100000001</v>
      </c>
      <c r="R45" s="340">
        <v>2609.0767019999998</v>
      </c>
    </row>
    <row r="46" spans="1:18" s="338" customFormat="1" ht="12" x14ac:dyDescent="0.25">
      <c r="A46" s="618" t="s">
        <v>347</v>
      </c>
      <c r="B46" s="339">
        <v>2.091879</v>
      </c>
      <c r="C46" s="339">
        <v>55.626579999999997</v>
      </c>
      <c r="D46" s="340">
        <v>57.718458999999996</v>
      </c>
      <c r="E46" s="340">
        <v>0.84112479983223676</v>
      </c>
      <c r="F46" s="341">
        <v>1.502281218898306E-3</v>
      </c>
      <c r="G46" s="342">
        <v>-0.26719135067692601</v>
      </c>
      <c r="I46" s="339">
        <v>3.0484724222250285E-2</v>
      </c>
      <c r="J46" s="339">
        <v>0.81064007560998652</v>
      </c>
      <c r="K46" s="341">
        <v>8.7582269792765822E-5</v>
      </c>
      <c r="L46" s="341">
        <v>3.8268646410050682E-3</v>
      </c>
      <c r="M46" s="342">
        <v>-0.90644785528023508</v>
      </c>
      <c r="N46" s="342">
        <v>-1.37616630784273E-2</v>
      </c>
      <c r="P46" s="339">
        <v>22.360567</v>
      </c>
      <c r="Q46" s="339">
        <v>56.402776000000003</v>
      </c>
      <c r="R46" s="340">
        <v>78.763343000000006</v>
      </c>
    </row>
    <row r="47" spans="1:18" s="231" customFormat="1" x14ac:dyDescent="0.25">
      <c r="A47" s="237" t="s">
        <v>304</v>
      </c>
      <c r="B47" s="321">
        <v>79.191218000000006</v>
      </c>
      <c r="C47" s="321">
        <v>564.16814299999999</v>
      </c>
      <c r="D47" s="322">
        <v>643.35936100000004</v>
      </c>
      <c r="E47" s="322">
        <v>9.3756057094545948</v>
      </c>
      <c r="F47" s="324">
        <v>1.6745192123592826E-2</v>
      </c>
      <c r="G47" s="325">
        <v>-3.7902653396563069E-2</v>
      </c>
      <c r="I47" s="321">
        <v>1.154044971795263</v>
      </c>
      <c r="J47" s="321">
        <v>8.2215607376593294</v>
      </c>
      <c r="K47" s="324">
        <v>3.3155582230586633E-3</v>
      </c>
      <c r="L47" s="324">
        <v>3.8812292936725411E-2</v>
      </c>
      <c r="M47" s="325">
        <v>6.5729522760902048E-2</v>
      </c>
      <c r="N47" s="325">
        <v>-5.0857948201125103E-2</v>
      </c>
      <c r="P47" s="321">
        <v>74.307051000000001</v>
      </c>
      <c r="Q47" s="321">
        <v>594.39800600000001</v>
      </c>
      <c r="R47" s="322">
        <v>668.70505700000001</v>
      </c>
    </row>
    <row r="48" spans="1:18" s="338" customFormat="1" ht="12" x14ac:dyDescent="0.25">
      <c r="A48" s="617" t="s">
        <v>348</v>
      </c>
      <c r="B48" s="339">
        <v>0.30745800000000001</v>
      </c>
      <c r="C48" s="339">
        <v>150.37226799999999</v>
      </c>
      <c r="D48" s="340">
        <v>150.67972599999999</v>
      </c>
      <c r="E48" s="340">
        <v>2.1958391919390343</v>
      </c>
      <c r="F48" s="341">
        <v>3.9218531880510317E-3</v>
      </c>
      <c r="G48" s="342">
        <v>1.7370543017394269E-3</v>
      </c>
      <c r="I48" s="339">
        <v>4.4805518578869179E-3</v>
      </c>
      <c r="J48" s="339">
        <v>2.1913586400811478</v>
      </c>
      <c r="K48" s="341">
        <v>1.2872575089641511E-5</v>
      </c>
      <c r="L48" s="341">
        <v>1.0344952276356697E-2</v>
      </c>
      <c r="M48" s="342">
        <v>1.4578933474128863E-2</v>
      </c>
      <c r="N48" s="342">
        <v>1.7111302257388772E-3</v>
      </c>
      <c r="P48" s="339">
        <v>0.30303999999999998</v>
      </c>
      <c r="Q48" s="339">
        <v>150.11540099999999</v>
      </c>
      <c r="R48" s="340">
        <v>150.418441</v>
      </c>
    </row>
    <row r="49" spans="1:18" s="338" customFormat="1" ht="12" x14ac:dyDescent="0.25">
      <c r="A49" s="618" t="s">
        <v>349</v>
      </c>
      <c r="B49" s="339">
        <v>65.770396000000005</v>
      </c>
      <c r="C49" s="339">
        <v>256.20306399999998</v>
      </c>
      <c r="D49" s="340">
        <v>321.97345999999999</v>
      </c>
      <c r="E49" s="340">
        <v>4.6920840712984511</v>
      </c>
      <c r="F49" s="341">
        <v>8.3802424791296834E-3</v>
      </c>
      <c r="G49" s="342">
        <v>-0.11301965468314645</v>
      </c>
      <c r="I49" s="339">
        <v>0.95846479841720922</v>
      </c>
      <c r="J49" s="339">
        <v>3.7336192728812416</v>
      </c>
      <c r="K49" s="341">
        <v>2.7536585848651125E-3</v>
      </c>
      <c r="L49" s="341">
        <v>1.7625646705922933E-2</v>
      </c>
      <c r="M49" s="342">
        <v>5.9527273255078228E-2</v>
      </c>
      <c r="N49" s="342">
        <v>-0.14861295555790177</v>
      </c>
      <c r="P49" s="339">
        <v>62.075226999999998</v>
      </c>
      <c r="Q49" s="339">
        <v>300.92431599999998</v>
      </c>
      <c r="R49" s="340">
        <v>362.99954299999996</v>
      </c>
    </row>
    <row r="50" spans="1:18" s="231" customFormat="1" x14ac:dyDescent="0.25">
      <c r="A50" s="397" t="s">
        <v>350</v>
      </c>
      <c r="B50" s="321">
        <v>277.13996900000001</v>
      </c>
      <c r="C50" s="321">
        <v>886.14471100000003</v>
      </c>
      <c r="D50" s="322">
        <v>1163.28468</v>
      </c>
      <c r="E50" s="322">
        <v>16.952420604522857</v>
      </c>
      <c r="F50" s="324">
        <v>3.0277674720943708E-2</v>
      </c>
      <c r="G50" s="325">
        <v>0.12814395254431643</v>
      </c>
      <c r="H50" s="370"/>
      <c r="I50" s="321">
        <v>4.0387305030204868</v>
      </c>
      <c r="J50" s="321">
        <v>12.913690101502372</v>
      </c>
      <c r="K50" s="324">
        <v>1.1603227306797742E-2</v>
      </c>
      <c r="L50" s="324">
        <v>6.0962868134973522E-2</v>
      </c>
      <c r="M50" s="325">
        <v>-8.2471338333530708E-2</v>
      </c>
      <c r="N50" s="325">
        <v>0.21539750402728775</v>
      </c>
      <c r="O50" s="370"/>
      <c r="P50" s="321">
        <v>302.050476</v>
      </c>
      <c r="Q50" s="321">
        <v>729.09867599999995</v>
      </c>
      <c r="R50" s="322">
        <v>1031.149152</v>
      </c>
    </row>
    <row r="51" spans="1:18" s="338" customFormat="1" ht="12" x14ac:dyDescent="0.25">
      <c r="A51" s="612" t="s">
        <v>351</v>
      </c>
      <c r="B51" s="339">
        <v>33.676158000000001</v>
      </c>
      <c r="C51" s="339">
        <v>687.96671000000003</v>
      </c>
      <c r="D51" s="340">
        <v>721.64286800000002</v>
      </c>
      <c r="E51" s="340">
        <v>10.516422707973915</v>
      </c>
      <c r="F51" s="341">
        <v>1.8782735127220035E-2</v>
      </c>
      <c r="G51" s="342">
        <v>0.38047989218817024</v>
      </c>
      <c r="H51" s="381"/>
      <c r="I51" s="339">
        <v>0.49075897291140053</v>
      </c>
      <c r="J51" s="339">
        <v>10.025663735062514</v>
      </c>
      <c r="K51" s="341">
        <v>1.4099450090276776E-3</v>
      </c>
      <c r="L51" s="341">
        <v>4.7329091177052196E-2</v>
      </c>
      <c r="M51" s="342">
        <v>0.84285312776828891</v>
      </c>
      <c r="N51" s="342">
        <v>0.36373101129238594</v>
      </c>
      <c r="O51" s="381"/>
      <c r="P51" s="339">
        <v>18.273924000000001</v>
      </c>
      <c r="Q51" s="339">
        <v>504.473906</v>
      </c>
      <c r="R51" s="340">
        <v>522.74783000000002</v>
      </c>
    </row>
    <row r="52" spans="1:18" s="338" customFormat="1" ht="12" x14ac:dyDescent="0.25">
      <c r="A52" s="613" t="s">
        <v>352</v>
      </c>
      <c r="B52" s="339">
        <v>52.808005000000001</v>
      </c>
      <c r="C52" s="339">
        <v>185.670241</v>
      </c>
      <c r="D52" s="340">
        <v>238.47824600000001</v>
      </c>
      <c r="E52" s="340">
        <v>3.4753174358153425</v>
      </c>
      <c r="F52" s="341">
        <v>6.2070505049625479E-3</v>
      </c>
      <c r="G52" s="342">
        <v>-0.11557559416758745</v>
      </c>
      <c r="I52" s="339">
        <v>0.76956528993895634</v>
      </c>
      <c r="J52" s="339">
        <v>2.7057521458763856</v>
      </c>
      <c r="K52" s="341">
        <v>2.2109524217833469E-3</v>
      </c>
      <c r="L52" s="341">
        <v>1.2773297948027536E-2</v>
      </c>
      <c r="M52" s="342">
        <v>-7.6134204373847769E-3</v>
      </c>
      <c r="N52" s="342">
        <v>-0.14212010267857689</v>
      </c>
      <c r="P52" s="339">
        <v>53.213138999999998</v>
      </c>
      <c r="Q52" s="339">
        <v>216.42917800000001</v>
      </c>
      <c r="R52" s="340">
        <v>269.64231699999999</v>
      </c>
    </row>
    <row r="53" spans="1:18" s="338" customFormat="1" ht="12" x14ac:dyDescent="0.25">
      <c r="A53" s="615" t="s">
        <v>353</v>
      </c>
      <c r="B53" s="346">
        <v>190.65580600000001</v>
      </c>
      <c r="C53" s="346">
        <v>12.507759</v>
      </c>
      <c r="D53" s="347">
        <v>203.16356500000001</v>
      </c>
      <c r="E53" s="347">
        <v>2.9606804461607101</v>
      </c>
      <c r="F53" s="348">
        <v>5.2878890627333841E-3</v>
      </c>
      <c r="G53" s="349">
        <v>-0.14908522151482928</v>
      </c>
      <c r="I53" s="346">
        <v>2.7784062401701299</v>
      </c>
      <c r="J53" s="346">
        <v>0.18227420599058025</v>
      </c>
      <c r="K53" s="348">
        <v>7.9823298759867187E-3</v>
      </c>
      <c r="L53" s="348">
        <v>8.6047894109817489E-4</v>
      </c>
      <c r="M53" s="349">
        <v>-0.17308733269439991</v>
      </c>
      <c r="N53" s="349">
        <v>0.52615686578834087</v>
      </c>
      <c r="P53" s="346">
        <v>230.563412</v>
      </c>
      <c r="Q53" s="346">
        <v>8.1955919999999995</v>
      </c>
      <c r="R53" s="347">
        <v>238.759004</v>
      </c>
    </row>
    <row r="54" spans="1:18" s="319" customFormat="1" x14ac:dyDescent="0.25">
      <c r="A54" s="403" t="s">
        <v>308</v>
      </c>
      <c r="B54" s="312">
        <v>939.437138</v>
      </c>
      <c r="C54" s="312">
        <v>1659.1352899999999</v>
      </c>
      <c r="D54" s="313">
        <v>2598.5724279999999</v>
      </c>
      <c r="E54" s="313">
        <v>37.868712214771186</v>
      </c>
      <c r="F54" s="315">
        <v>6.7634975398968483E-2</v>
      </c>
      <c r="G54" s="316">
        <v>-3.1578649764996136E-5</v>
      </c>
      <c r="I54" s="312">
        <v>13.690314820345767</v>
      </c>
      <c r="J54" s="312">
        <v>24.178397394425417</v>
      </c>
      <c r="K54" s="315">
        <v>3.9332120487685841E-2</v>
      </c>
      <c r="L54" s="315">
        <v>0.11414122845489855</v>
      </c>
      <c r="M54" s="316">
        <v>-1.068199217012189E-2</v>
      </c>
      <c r="N54" s="316">
        <v>6.1012121748766912E-3</v>
      </c>
      <c r="P54" s="312">
        <v>949.58055000000002</v>
      </c>
      <c r="Q54" s="312">
        <v>1649.07394</v>
      </c>
      <c r="R54" s="313">
        <v>2598.6544899999999</v>
      </c>
    </row>
    <row r="55" spans="1:18" s="231" customFormat="1" x14ac:dyDescent="0.25">
      <c r="A55" s="237" t="s">
        <v>309</v>
      </c>
      <c r="B55" s="321">
        <v>444.38068700000002</v>
      </c>
      <c r="C55" s="321">
        <v>716.76188100000002</v>
      </c>
      <c r="D55" s="322">
        <v>1161.142568</v>
      </c>
      <c r="E55" s="322">
        <v>16.921203840277329</v>
      </c>
      <c r="F55" s="324">
        <v>3.0221920380267761E-2</v>
      </c>
      <c r="G55" s="325">
        <v>2.4349603597632274E-2</v>
      </c>
      <c r="I55" s="321">
        <v>6.4759112228236537</v>
      </c>
      <c r="J55" s="321">
        <v>10.445292617453676</v>
      </c>
      <c r="K55" s="324">
        <v>1.8605220100937302E-2</v>
      </c>
      <c r="L55" s="324">
        <v>4.9310072602327566E-2</v>
      </c>
      <c r="M55" s="325">
        <v>-2.9327168222027522E-3</v>
      </c>
      <c r="N55" s="325">
        <v>4.2026908333466784E-2</v>
      </c>
      <c r="P55" s="321">
        <v>445.68776300000002</v>
      </c>
      <c r="Q55" s="321">
        <v>687.85352399999999</v>
      </c>
      <c r="R55" s="322">
        <v>1133.541287</v>
      </c>
    </row>
    <row r="56" spans="1:18" s="338" customFormat="1" ht="12" x14ac:dyDescent="0.25">
      <c r="A56" s="617" t="s">
        <v>354</v>
      </c>
      <c r="B56" s="339">
        <v>180.64611500000001</v>
      </c>
      <c r="C56" s="339">
        <v>447.67388999999997</v>
      </c>
      <c r="D56" s="340">
        <v>628.32000500000004</v>
      </c>
      <c r="E56" s="340">
        <v>9.1564388168473982</v>
      </c>
      <c r="F56" s="341">
        <v>1.6353751630298893E-2</v>
      </c>
      <c r="G56" s="342">
        <v>0.18639337585405791</v>
      </c>
      <c r="I56" s="339">
        <v>2.6325361063407158</v>
      </c>
      <c r="J56" s="339">
        <v>6.5239027105066825</v>
      </c>
      <c r="K56" s="341">
        <v>7.5632466222687834E-3</v>
      </c>
      <c r="L56" s="341">
        <v>3.0797999451740381E-2</v>
      </c>
      <c r="M56" s="342">
        <v>1.4883723313342312E-2</v>
      </c>
      <c r="N56" s="342">
        <v>0.27321778504293381</v>
      </c>
      <c r="P56" s="339">
        <v>177.996859</v>
      </c>
      <c r="Q56" s="339">
        <v>351.60825999999997</v>
      </c>
      <c r="R56" s="340">
        <v>529.60511899999995</v>
      </c>
    </row>
    <row r="57" spans="1:18" s="231" customFormat="1" x14ac:dyDescent="0.25">
      <c r="A57" s="237" t="s">
        <v>310</v>
      </c>
      <c r="B57" s="321">
        <v>171.358632</v>
      </c>
      <c r="C57" s="321">
        <v>404.03783199999998</v>
      </c>
      <c r="D57" s="322">
        <v>575.39646399999992</v>
      </c>
      <c r="E57" s="322">
        <v>8.3851898333976109</v>
      </c>
      <c r="F57" s="324">
        <v>1.4976271304951076E-2</v>
      </c>
      <c r="G57" s="325">
        <v>9.2849036085842496E-2</v>
      </c>
      <c r="I57" s="321">
        <v>2.497190630826196</v>
      </c>
      <c r="J57" s="321">
        <v>5.8879992025714154</v>
      </c>
      <c r="K57" s="324">
        <v>7.1744005935062563E-3</v>
      </c>
      <c r="L57" s="324">
        <v>2.7796030115623611E-2</v>
      </c>
      <c r="M57" s="325">
        <v>6.8908674766538169E-2</v>
      </c>
      <c r="N57" s="325">
        <v>0.10332947019395999</v>
      </c>
      <c r="P57" s="321">
        <v>160.31176099999999</v>
      </c>
      <c r="Q57" s="321">
        <v>366.198713</v>
      </c>
      <c r="R57" s="322">
        <v>526.51047399999993</v>
      </c>
    </row>
    <row r="58" spans="1:18" s="231" customFormat="1" x14ac:dyDescent="0.25">
      <c r="A58" s="404" t="s">
        <v>311</v>
      </c>
      <c r="B58" s="321">
        <v>204.589685</v>
      </c>
      <c r="C58" s="321">
        <v>410.59742399999999</v>
      </c>
      <c r="D58" s="322">
        <v>615.18710899999996</v>
      </c>
      <c r="E58" s="322">
        <v>8.9650545576242333</v>
      </c>
      <c r="F58" s="324">
        <v>1.6011931987980569E-2</v>
      </c>
      <c r="G58" s="325">
        <v>-7.8301617322550254E-2</v>
      </c>
      <c r="I58" s="321">
        <v>2.9814631371805231</v>
      </c>
      <c r="J58" s="321">
        <v>5.9835914204437106</v>
      </c>
      <c r="K58" s="324">
        <v>8.5657100570764241E-3</v>
      </c>
      <c r="L58" s="324">
        <v>2.8247301264851549E-2</v>
      </c>
      <c r="M58" s="325">
        <v>-1.9829292605030524E-2</v>
      </c>
      <c r="N58" s="325">
        <v>-0.1049078808291467</v>
      </c>
      <c r="P58" s="321">
        <v>208.72862599999999</v>
      </c>
      <c r="Q58" s="321">
        <v>458.72085700000002</v>
      </c>
      <c r="R58" s="322">
        <v>667.44948299999999</v>
      </c>
    </row>
    <row r="59" spans="1:18" s="231" customFormat="1" x14ac:dyDescent="0.25">
      <c r="A59" s="405" t="s">
        <v>312</v>
      </c>
      <c r="B59" s="329">
        <v>119.108133</v>
      </c>
      <c r="C59" s="329">
        <v>127.738151</v>
      </c>
      <c r="D59" s="330">
        <v>246.846284</v>
      </c>
      <c r="E59" s="330">
        <v>3.5972639397533377</v>
      </c>
      <c r="F59" s="332">
        <v>6.4248516476858369E-3</v>
      </c>
      <c r="G59" s="333">
        <v>-8.9642885075138068E-2</v>
      </c>
      <c r="I59" s="329">
        <v>1.7357498149425028</v>
      </c>
      <c r="J59" s="329">
        <v>1.8615141248108349</v>
      </c>
      <c r="K59" s="332">
        <v>4.9867896942981087E-3</v>
      </c>
      <c r="L59" s="332">
        <v>8.7878243345045886E-3</v>
      </c>
      <c r="M59" s="333">
        <v>-0.1167518421381587</v>
      </c>
      <c r="N59" s="333">
        <v>-6.2822010111690973E-2</v>
      </c>
      <c r="P59" s="329">
        <v>134.85239899999999</v>
      </c>
      <c r="Q59" s="329">
        <v>136.30084400000001</v>
      </c>
      <c r="R59" s="330">
        <v>271.15324299999997</v>
      </c>
    </row>
    <row r="60" spans="1:18" s="231" customFormat="1" x14ac:dyDescent="0.25">
      <c r="A60" s="616"/>
      <c r="B60" s="280"/>
      <c r="C60" s="280"/>
      <c r="D60" s="281"/>
      <c r="E60" s="281"/>
      <c r="F60" s="351"/>
      <c r="G60" s="284"/>
      <c r="H60" s="319"/>
      <c r="I60" s="280"/>
      <c r="J60" s="280"/>
      <c r="K60" s="315"/>
      <c r="L60" s="315"/>
      <c r="M60" s="316"/>
      <c r="N60" s="316"/>
      <c r="O60" s="319"/>
      <c r="P60" s="312"/>
      <c r="Q60" s="312"/>
      <c r="R60" s="322"/>
    </row>
    <row r="61" spans="1:18" s="319" customFormat="1" ht="17.45" customHeight="1" x14ac:dyDescent="0.25">
      <c r="A61" s="354" t="s">
        <v>313</v>
      </c>
      <c r="B61" s="280">
        <v>23884.731521000002</v>
      </c>
      <c r="C61" s="280">
        <v>14535.810701</v>
      </c>
      <c r="D61" s="281">
        <v>38420.542222000004</v>
      </c>
      <c r="E61" s="281">
        <v>559.89836606562483</v>
      </c>
      <c r="F61" s="351">
        <v>1</v>
      </c>
      <c r="G61" s="284">
        <v>3.0235233694690722E-2</v>
      </c>
      <c r="I61" s="280">
        <v>348.06958411082741</v>
      </c>
      <c r="J61" s="280">
        <v>211.82878195479739</v>
      </c>
      <c r="K61" s="351">
        <v>1</v>
      </c>
      <c r="L61" s="351">
        <v>1</v>
      </c>
      <c r="M61" s="284">
        <v>1.2869516527319158E-2</v>
      </c>
      <c r="N61" s="284">
        <v>6.010056904685368E-2</v>
      </c>
      <c r="P61" s="280">
        <v>23581.252206000001</v>
      </c>
      <c r="Q61" s="280">
        <v>13711.728042999999</v>
      </c>
      <c r="R61" s="281">
        <v>37292.980249</v>
      </c>
    </row>
    <row r="62" spans="1:18" s="319" customFormat="1" ht="17.45" customHeight="1" x14ac:dyDescent="0.25">
      <c r="A62" s="357" t="s">
        <v>314</v>
      </c>
      <c r="B62" s="358">
        <v>1083.137127</v>
      </c>
      <c r="C62" s="358"/>
      <c r="D62" s="359">
        <v>1083.137127</v>
      </c>
      <c r="E62" s="360">
        <v>15.784439067209663</v>
      </c>
      <c r="F62" s="361"/>
      <c r="G62" s="362">
        <v>0.2633425641540712</v>
      </c>
      <c r="I62" s="312"/>
      <c r="J62" s="312"/>
      <c r="K62" s="315"/>
      <c r="L62" s="315"/>
      <c r="M62" s="316"/>
      <c r="N62" s="316"/>
      <c r="P62" s="280">
        <v>857.35821599999997</v>
      </c>
      <c r="Q62" s="280"/>
      <c r="R62" s="281">
        <v>857.35821599999997</v>
      </c>
    </row>
    <row r="63" spans="1:18" s="366" customFormat="1" x14ac:dyDescent="0.2">
      <c r="A63" s="299" t="s">
        <v>315</v>
      </c>
      <c r="B63" s="363"/>
      <c r="C63" s="363"/>
      <c r="D63" s="363"/>
      <c r="E63" s="363"/>
      <c r="F63" s="364"/>
      <c r="G63" s="364"/>
      <c r="I63" s="363"/>
      <c r="J63" s="363"/>
      <c r="K63" s="363"/>
      <c r="L63" s="365"/>
      <c r="P63" s="299"/>
      <c r="Q63" s="299"/>
    </row>
    <row r="64" spans="1:18" s="231" customFormat="1" ht="26.45" customHeight="1" x14ac:dyDescent="0.25">
      <c r="A64" s="1746" t="s">
        <v>319</v>
      </c>
      <c r="B64" s="1746"/>
      <c r="C64" s="1746"/>
      <c r="D64" s="1746"/>
      <c r="E64" s="1746"/>
      <c r="F64" s="1746"/>
      <c r="G64" s="1746"/>
      <c r="I64" s="367"/>
      <c r="J64" s="367"/>
      <c r="K64" s="367"/>
      <c r="L64" s="367"/>
      <c r="P64" s="368"/>
      <c r="Q64" s="368"/>
    </row>
    <row r="65" spans="1:4" x14ac:dyDescent="0.25">
      <c r="A65" s="235"/>
      <c r="B65" s="382"/>
      <c r="C65" s="235"/>
      <c r="D65" s="383"/>
    </row>
    <row r="66" spans="1:4" x14ac:dyDescent="0.25">
      <c r="A66" s="235"/>
      <c r="B66" s="235"/>
      <c r="C66" s="235"/>
      <c r="D66" s="383"/>
    </row>
    <row r="67" spans="1:4" x14ac:dyDescent="0.25">
      <c r="A67" s="235"/>
      <c r="B67" s="235"/>
      <c r="C67" s="235"/>
      <c r="D67" s="383"/>
    </row>
    <row r="68" spans="1:4" x14ac:dyDescent="0.25">
      <c r="A68" s="235"/>
      <c r="B68" s="235"/>
      <c r="C68" s="235"/>
      <c r="D68" s="383"/>
    </row>
    <row r="69" spans="1:4" x14ac:dyDescent="0.25">
      <c r="A69" s="235"/>
      <c r="B69" s="235"/>
      <c r="C69" s="235"/>
      <c r="D69" s="383"/>
    </row>
    <row r="70" spans="1:4" ht="15" customHeight="1" x14ac:dyDescent="0.25">
      <c r="A70" s="385"/>
      <c r="B70" s="235"/>
      <c r="C70" s="235"/>
    </row>
    <row r="71" spans="1:4" x14ac:dyDescent="0.25">
      <c r="A71" s="385"/>
      <c r="B71" s="235"/>
      <c r="C71" s="235"/>
    </row>
    <row r="72" spans="1:4" x14ac:dyDescent="0.25">
      <c r="A72" s="385"/>
      <c r="B72" s="235"/>
      <c r="C72" s="235"/>
    </row>
    <row r="73" spans="1:4" x14ac:dyDescent="0.25">
      <c r="A73" s="385"/>
      <c r="B73" s="235"/>
      <c r="C73" s="235"/>
    </row>
    <row r="74" spans="1:4" x14ac:dyDescent="0.2">
      <c r="A74" s="299"/>
      <c r="B74" s="235"/>
      <c r="C74" s="235"/>
    </row>
    <row r="86" spans="1:6" x14ac:dyDescent="0.25">
      <c r="A86" s="373"/>
      <c r="B86" s="386"/>
      <c r="C86" s="386"/>
      <c r="D86" s="386"/>
      <c r="E86" s="387"/>
      <c r="F86" s="386"/>
    </row>
  </sheetData>
  <mergeCells count="5">
    <mergeCell ref="P1:R1"/>
    <mergeCell ref="I3:J3"/>
    <mergeCell ref="K3:L3"/>
    <mergeCell ref="M3:N3"/>
    <mergeCell ref="A64:G64"/>
  </mergeCells>
  <pageMargins left="0.7" right="0.7" top="0.75" bottom="0.75" header="0.3" footer="0.3"/>
  <pageSetup paperSize="9" scale="74"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N212"/>
  <sheetViews>
    <sheetView workbookViewId="0">
      <selection activeCell="M17" sqref="M17"/>
    </sheetView>
  </sheetViews>
  <sheetFormatPr baseColWidth="10" defaultColWidth="11.42578125" defaultRowHeight="12.75" x14ac:dyDescent="0.25"/>
  <cols>
    <col min="1" max="1" width="44.85546875" style="388" customWidth="1"/>
    <col min="2" max="2" width="15.5703125" style="373" customWidth="1"/>
    <col min="3" max="16384" width="11.42578125" style="373"/>
  </cols>
  <sheetData>
    <row r="1" spans="1:13" ht="21.6" customHeight="1" x14ac:dyDescent="0.25">
      <c r="A1" s="228" t="s">
        <v>569</v>
      </c>
      <c r="B1" s="372"/>
      <c r="C1" s="372"/>
      <c r="D1" s="372"/>
      <c r="E1" s="372"/>
      <c r="F1" s="372"/>
      <c r="G1" s="372"/>
      <c r="H1" s="372"/>
      <c r="I1" s="372"/>
      <c r="J1" s="372"/>
      <c r="K1" s="372"/>
    </row>
    <row r="2" spans="1:13" s="231" customFormat="1" ht="14.1" customHeight="1" x14ac:dyDescent="0.25">
      <c r="A2" s="238"/>
      <c r="B2" s="234"/>
      <c r="C2" s="237"/>
      <c r="D2" s="237"/>
      <c r="E2" s="237"/>
      <c r="F2" s="237"/>
      <c r="G2" s="237"/>
      <c r="H2" s="237"/>
      <c r="I2" s="237"/>
      <c r="J2" s="237"/>
      <c r="K2" s="237"/>
    </row>
    <row r="3" spans="1:13" s="404" customFormat="1" x14ac:dyDescent="0.25">
      <c r="A3" s="601"/>
      <c r="B3" s="601"/>
      <c r="I3" s="404" t="s">
        <v>570</v>
      </c>
    </row>
    <row r="4" spans="1:13" s="231" customFormat="1" ht="15.75" x14ac:dyDescent="0.25">
      <c r="A4" s="238"/>
      <c r="B4" s="236"/>
      <c r="C4" s="237"/>
      <c r="D4" s="404"/>
      <c r="E4" s="404"/>
      <c r="F4" s="404"/>
      <c r="G4" s="404" t="s">
        <v>571</v>
      </c>
      <c r="H4" s="404"/>
      <c r="I4" s="237"/>
      <c r="J4" s="237"/>
      <c r="K4" s="237"/>
    </row>
    <row r="5" spans="1:13" s="231" customFormat="1" ht="15.75" x14ac:dyDescent="0.25">
      <c r="A5" s="238"/>
      <c r="B5" s="236"/>
      <c r="C5" s="237"/>
      <c r="D5" s="404"/>
      <c r="E5" s="404"/>
      <c r="F5" s="404" t="s">
        <v>572</v>
      </c>
      <c r="G5" s="404"/>
      <c r="H5" s="404"/>
      <c r="I5" s="237"/>
      <c r="J5" s="237"/>
      <c r="K5" s="237"/>
    </row>
    <row r="6" spans="1:13" s="231" customFormat="1" ht="16.5" thickBot="1" x14ac:dyDescent="0.3">
      <c r="A6" s="238"/>
      <c r="B6" s="236"/>
      <c r="C6" s="237"/>
      <c r="D6" s="404"/>
      <c r="E6" s="404" t="s">
        <v>573</v>
      </c>
      <c r="F6" s="404"/>
      <c r="G6" s="404"/>
      <c r="H6" s="404"/>
      <c r="I6" s="237"/>
      <c r="J6" s="237"/>
      <c r="K6" s="237"/>
    </row>
    <row r="7" spans="1:13" s="231" customFormat="1" ht="14.1" customHeight="1" x14ac:dyDescent="0.2">
      <c r="A7" s="587" t="s">
        <v>574</v>
      </c>
      <c r="B7" s="246">
        <v>2013</v>
      </c>
      <c r="C7" s="246">
        <v>2014</v>
      </c>
      <c r="D7" s="246">
        <v>2015</v>
      </c>
      <c r="E7" s="246">
        <v>2016</v>
      </c>
      <c r="F7" s="246">
        <v>2017</v>
      </c>
      <c r="G7" s="246">
        <v>2018</v>
      </c>
      <c r="H7" s="246">
        <v>2019</v>
      </c>
      <c r="I7" s="246">
        <v>2020</v>
      </c>
      <c r="J7" s="246">
        <v>2021</v>
      </c>
      <c r="K7" s="246">
        <v>2022</v>
      </c>
      <c r="L7" s="246">
        <v>2023</v>
      </c>
      <c r="M7" s="246">
        <v>2024</v>
      </c>
    </row>
    <row r="8" spans="1:13" s="231" customFormat="1" ht="14.1" customHeight="1" x14ac:dyDescent="0.2">
      <c r="A8" s="242" t="s">
        <v>567</v>
      </c>
      <c r="B8" s="602">
        <v>66.078559999999996</v>
      </c>
      <c r="C8" s="602">
        <v>66.412931999999998</v>
      </c>
      <c r="D8" s="602">
        <v>66.735726</v>
      </c>
      <c r="E8" s="602">
        <v>67.042405000000002</v>
      </c>
      <c r="F8" s="602">
        <v>67.357996999999997</v>
      </c>
      <c r="G8" s="602">
        <v>67.609086000000005</v>
      </c>
      <c r="H8" s="602">
        <v>67.751838000000006</v>
      </c>
      <c r="I8" s="602">
        <v>67.761092000000005</v>
      </c>
      <c r="J8" s="602">
        <v>67.973330000000004</v>
      </c>
      <c r="K8" s="602">
        <v>68.229197999999997</v>
      </c>
      <c r="L8" s="602">
        <v>68.388306999999998</v>
      </c>
      <c r="M8" s="602">
        <v>68.620564999999999</v>
      </c>
    </row>
    <row r="9" spans="1:13" s="231" customFormat="1" ht="14.1" customHeight="1" x14ac:dyDescent="0.2">
      <c r="A9" s="242" t="s">
        <v>583</v>
      </c>
      <c r="B9" s="627">
        <v>17</v>
      </c>
      <c r="C9" s="627">
        <v>17</v>
      </c>
      <c r="D9" s="627">
        <v>17</v>
      </c>
      <c r="E9" s="627">
        <v>17</v>
      </c>
      <c r="F9" s="627">
        <v>17</v>
      </c>
      <c r="G9" s="627">
        <v>17</v>
      </c>
      <c r="H9" s="627">
        <v>17</v>
      </c>
      <c r="I9" s="627">
        <v>17</v>
      </c>
      <c r="J9" s="627">
        <v>17</v>
      </c>
      <c r="K9" s="627">
        <v>17</v>
      </c>
      <c r="L9" s="627">
        <v>17</v>
      </c>
      <c r="M9" s="627">
        <v>17</v>
      </c>
    </row>
    <row r="10" spans="1:13" s="231" customFormat="1" ht="28.5" customHeight="1" x14ac:dyDescent="0.25">
      <c r="A10" s="589" t="s">
        <v>542</v>
      </c>
      <c r="B10" s="589"/>
      <c r="C10" s="589"/>
      <c r="D10" s="589"/>
      <c r="E10" s="589"/>
      <c r="F10" s="589"/>
      <c r="G10" s="589"/>
      <c r="H10" s="589"/>
      <c r="I10" s="589"/>
      <c r="J10" s="589"/>
      <c r="K10" s="589"/>
      <c r="L10" s="589"/>
      <c r="M10" s="589"/>
    </row>
    <row r="11" spans="1:13" s="319" customFormat="1" x14ac:dyDescent="0.25">
      <c r="A11" s="311" t="s">
        <v>256</v>
      </c>
      <c r="B11" s="312">
        <v>1971.6608920000001</v>
      </c>
      <c r="C11" s="312">
        <v>2101.9967190000002</v>
      </c>
      <c r="D11" s="312">
        <v>2261.7698989999999</v>
      </c>
      <c r="E11" s="312">
        <v>2322.2996119999998</v>
      </c>
      <c r="F11" s="312">
        <v>2637.9685880000002</v>
      </c>
      <c r="G11" s="312">
        <v>2882.222518</v>
      </c>
      <c r="H11" s="312">
        <v>2951.2252490000001</v>
      </c>
      <c r="I11" s="312">
        <v>3029.0022220000001</v>
      </c>
      <c r="J11" s="312">
        <v>3009.6349559999999</v>
      </c>
      <c r="K11" s="312">
        <v>3137.9859660000002</v>
      </c>
      <c r="L11" s="312">
        <v>3194.7192879999998</v>
      </c>
      <c r="M11" s="312">
        <v>3472.0199550000002</v>
      </c>
    </row>
    <row r="12" spans="1:13" s="319" customFormat="1" x14ac:dyDescent="0.25">
      <c r="A12" s="320" t="s">
        <v>257</v>
      </c>
      <c r="B12" s="321">
        <v>74.03501</v>
      </c>
      <c r="C12" s="321">
        <v>162.974356</v>
      </c>
      <c r="D12" s="321">
        <v>59.782218</v>
      </c>
      <c r="E12" s="321">
        <v>38.546013000000002</v>
      </c>
      <c r="F12" s="321">
        <v>47.206170999999998</v>
      </c>
      <c r="G12" s="321">
        <v>53.714592000000003</v>
      </c>
      <c r="H12" s="321">
        <v>38.870891999999998</v>
      </c>
      <c r="I12" s="321">
        <v>47.077500999999998</v>
      </c>
      <c r="J12" s="321">
        <v>49.176327000000001</v>
      </c>
      <c r="K12" s="321">
        <v>44.257728999999998</v>
      </c>
      <c r="L12" s="321">
        <v>42.406258000000001</v>
      </c>
      <c r="M12" s="321">
        <v>224.70675600000001</v>
      </c>
    </row>
    <row r="13" spans="1:13" s="319" customFormat="1" x14ac:dyDescent="0.25">
      <c r="A13" s="320" t="s">
        <v>258</v>
      </c>
      <c r="B13" s="321">
        <v>1585.996938</v>
      </c>
      <c r="C13" s="321">
        <v>1618.080561</v>
      </c>
      <c r="D13" s="321">
        <v>1648.8011750000001</v>
      </c>
      <c r="E13" s="321">
        <v>1777.895233</v>
      </c>
      <c r="F13" s="321">
        <v>1898.6910989999999</v>
      </c>
      <c r="G13" s="321">
        <v>2049.8657370000001</v>
      </c>
      <c r="H13" s="321">
        <v>2151.667813</v>
      </c>
      <c r="I13" s="321">
        <v>2203.3596560000001</v>
      </c>
      <c r="J13" s="321">
        <v>2212.1263060000001</v>
      </c>
      <c r="K13" s="321">
        <v>2262.6196620000001</v>
      </c>
      <c r="L13" s="321">
        <v>2415.265214</v>
      </c>
      <c r="M13" s="321">
        <v>2516.03078</v>
      </c>
    </row>
    <row r="14" spans="1:13" s="319" customFormat="1" x14ac:dyDescent="0.25">
      <c r="A14" s="320" t="s">
        <v>321</v>
      </c>
      <c r="B14" s="321">
        <v>142.114431</v>
      </c>
      <c r="C14" s="321">
        <v>138.34912700000001</v>
      </c>
      <c r="D14" s="321">
        <v>134.06977599999999</v>
      </c>
      <c r="E14" s="321">
        <v>133.235557</v>
      </c>
      <c r="F14" s="321">
        <v>136.41153499999999</v>
      </c>
      <c r="G14" s="321">
        <v>134.454069</v>
      </c>
      <c r="H14" s="321">
        <v>138.68890099999999</v>
      </c>
      <c r="I14" s="321">
        <v>130.021073</v>
      </c>
      <c r="J14" s="321">
        <v>130.70156800000001</v>
      </c>
      <c r="K14" s="321">
        <v>138.83730600000001</v>
      </c>
      <c r="L14" s="321">
        <v>143.40342899999999</v>
      </c>
      <c r="M14" s="321">
        <v>146.421763</v>
      </c>
    </row>
    <row r="15" spans="1:13" s="319" customFormat="1" x14ac:dyDescent="0.25">
      <c r="A15" s="320" t="s">
        <v>259</v>
      </c>
      <c r="B15" s="321">
        <v>169.514512</v>
      </c>
      <c r="C15" s="321">
        <v>182.59267399999999</v>
      </c>
      <c r="D15" s="321">
        <v>419.11672900000002</v>
      </c>
      <c r="E15" s="321">
        <v>372.62280700000002</v>
      </c>
      <c r="F15" s="321">
        <v>555.65978099999995</v>
      </c>
      <c r="G15" s="321">
        <v>644.18811800000003</v>
      </c>
      <c r="H15" s="321">
        <v>621.99764200000004</v>
      </c>
      <c r="I15" s="321">
        <v>648.54399000000001</v>
      </c>
      <c r="J15" s="321">
        <v>617.63075300000003</v>
      </c>
      <c r="K15" s="321">
        <v>692.27126799999996</v>
      </c>
      <c r="L15" s="321">
        <v>593.64438500000006</v>
      </c>
      <c r="M15" s="321">
        <v>584.86065499999995</v>
      </c>
    </row>
    <row r="16" spans="1:13" s="319" customFormat="1" x14ac:dyDescent="0.25">
      <c r="A16" s="378" t="s">
        <v>338</v>
      </c>
      <c r="B16" s="339">
        <v>0</v>
      </c>
      <c r="C16" s="339">
        <v>0</v>
      </c>
      <c r="D16" s="339">
        <v>237.07978900000001</v>
      </c>
      <c r="E16" s="339">
        <v>249.67931200000001</v>
      </c>
      <c r="F16" s="339">
        <v>498.45618200000001</v>
      </c>
      <c r="G16" s="339">
        <v>603.01639699999998</v>
      </c>
      <c r="H16" s="339">
        <v>578.983923</v>
      </c>
      <c r="I16" s="339">
        <v>602.96206500000005</v>
      </c>
      <c r="J16" s="339">
        <v>564.81425999999999</v>
      </c>
      <c r="K16" s="339">
        <v>631.97093199999995</v>
      </c>
      <c r="L16" s="339">
        <v>521.91069100000004</v>
      </c>
      <c r="M16" s="339">
        <v>523.01414699999998</v>
      </c>
    </row>
    <row r="17" spans="1:13" s="319" customFormat="1" x14ac:dyDescent="0.25">
      <c r="A17" s="379" t="s">
        <v>260</v>
      </c>
      <c r="B17" s="280">
        <v>0</v>
      </c>
      <c r="C17" s="280">
        <v>0</v>
      </c>
      <c r="D17" s="280">
        <v>0</v>
      </c>
      <c r="E17" s="280">
        <v>28.438030000000001</v>
      </c>
      <c r="F17" s="280">
        <v>31.203977999999999</v>
      </c>
      <c r="G17" s="280">
        <v>83.008619999999993</v>
      </c>
      <c r="H17" s="280">
        <v>77.024219000000002</v>
      </c>
      <c r="I17" s="280">
        <v>82.877003000000002</v>
      </c>
      <c r="J17" s="280">
        <v>84.350482</v>
      </c>
      <c r="K17" s="280">
        <v>89.661994000000007</v>
      </c>
      <c r="L17" s="280">
        <v>93.447074999999998</v>
      </c>
      <c r="M17" s="280">
        <v>95.734410999999994</v>
      </c>
    </row>
    <row r="18" spans="1:13" s="319" customFormat="1" x14ac:dyDescent="0.25">
      <c r="A18" s="336" t="s">
        <v>263</v>
      </c>
      <c r="B18" s="312">
        <v>8690.7468730000001</v>
      </c>
      <c r="C18" s="312">
        <v>8737.9187770000008</v>
      </c>
      <c r="D18" s="312">
        <v>8862.4383799999996</v>
      </c>
      <c r="E18" s="312">
        <v>9091.9828510000007</v>
      </c>
      <c r="F18" s="312">
        <v>8986.8776450000005</v>
      </c>
      <c r="G18" s="312">
        <v>8644.5698790000006</v>
      </c>
      <c r="H18" s="312">
        <v>8875.9679780000006</v>
      </c>
      <c r="I18" s="312">
        <v>7800.3463339999998</v>
      </c>
      <c r="J18" s="312">
        <v>8117.9647949999999</v>
      </c>
      <c r="K18" s="312">
        <v>8596.443894</v>
      </c>
      <c r="L18" s="312">
        <v>9004.4218349999992</v>
      </c>
      <c r="M18" s="312">
        <v>8582.5426079999997</v>
      </c>
    </row>
    <row r="19" spans="1:13" s="319" customFormat="1" x14ac:dyDescent="0.25">
      <c r="A19" s="320" t="s">
        <v>326</v>
      </c>
      <c r="B19" s="321">
        <v>316.138395</v>
      </c>
      <c r="C19" s="321">
        <v>333.01455600000003</v>
      </c>
      <c r="D19" s="321">
        <v>343.07833099999999</v>
      </c>
      <c r="E19" s="321">
        <v>241.37078</v>
      </c>
      <c r="F19" s="321">
        <v>148.034963</v>
      </c>
      <c r="G19" s="321">
        <v>77.098308000000003</v>
      </c>
      <c r="H19" s="321">
        <v>55.093978999999997</v>
      </c>
      <c r="I19" s="321">
        <v>57.493675000000003</v>
      </c>
      <c r="J19" s="321">
        <v>55.210939000000003</v>
      </c>
      <c r="K19" s="321">
        <v>65.226961000000003</v>
      </c>
      <c r="L19" s="321">
        <v>54.264127000000002</v>
      </c>
      <c r="M19" s="321">
        <v>60.779198999999998</v>
      </c>
    </row>
    <row r="20" spans="1:13" s="319" customFormat="1" x14ac:dyDescent="0.25">
      <c r="A20" s="320" t="s">
        <v>265</v>
      </c>
      <c r="B20" s="321">
        <v>0.38085200000000002</v>
      </c>
      <c r="C20" s="321">
        <v>0.35421599999999998</v>
      </c>
      <c r="D20" s="321">
        <v>0.28993200000000002</v>
      </c>
      <c r="E20" s="321">
        <v>0.152639</v>
      </c>
      <c r="F20" s="321">
        <v>0.44835000000000003</v>
      </c>
      <c r="G20" s="321">
        <v>6.1000000000000004E-3</v>
      </c>
      <c r="H20" s="321">
        <v>4.054E-2</v>
      </c>
      <c r="I20" s="321">
        <v>2.4000000000000001E-4</v>
      </c>
      <c r="J20" s="321">
        <v>0.16144</v>
      </c>
      <c r="K20" s="321">
        <v>0.70270500000000002</v>
      </c>
      <c r="L20" s="321">
        <v>0.723746</v>
      </c>
      <c r="M20" s="321">
        <v>1.194016</v>
      </c>
    </row>
    <row r="21" spans="1:13" s="319" customFormat="1" x14ac:dyDescent="0.25">
      <c r="A21" s="320" t="s">
        <v>266</v>
      </c>
      <c r="B21" s="321">
        <v>2993.1558730000002</v>
      </c>
      <c r="C21" s="321">
        <v>3071.9840869999998</v>
      </c>
      <c r="D21" s="321">
        <v>3132.8114529999998</v>
      </c>
      <c r="E21" s="321">
        <v>3334.6741950000001</v>
      </c>
      <c r="F21" s="321">
        <v>3389.7425840000001</v>
      </c>
      <c r="G21" s="321">
        <v>3518.1567020000002</v>
      </c>
      <c r="H21" s="321">
        <v>3564.4981309999998</v>
      </c>
      <c r="I21" s="321">
        <v>3638.9732330000002</v>
      </c>
      <c r="J21" s="321">
        <v>3727.9355999999998</v>
      </c>
      <c r="K21" s="321">
        <v>3927.6775600000001</v>
      </c>
      <c r="L21" s="321">
        <v>4321.9237169999997</v>
      </c>
      <c r="M21" s="321">
        <v>4329.3061669999997</v>
      </c>
    </row>
    <row r="22" spans="1:13" s="319" customFormat="1" x14ac:dyDescent="0.25">
      <c r="A22" s="320" t="s">
        <v>267</v>
      </c>
      <c r="B22" s="321">
        <v>5162.9847840000002</v>
      </c>
      <c r="C22" s="321">
        <v>5112.015206</v>
      </c>
      <c r="D22" s="321">
        <v>5169.1450109999996</v>
      </c>
      <c r="E22" s="321">
        <v>5291.2445790000002</v>
      </c>
      <c r="F22" s="321">
        <v>5252.590083</v>
      </c>
      <c r="G22" s="321">
        <v>4880.6426410000004</v>
      </c>
      <c r="H22" s="321">
        <v>5098.2710820000002</v>
      </c>
      <c r="I22" s="321">
        <v>3949.8995880000002</v>
      </c>
      <c r="J22" s="321">
        <v>4192.882619</v>
      </c>
      <c r="K22" s="321">
        <v>4445.7873639999998</v>
      </c>
      <c r="L22" s="321">
        <v>4461.3784429999996</v>
      </c>
      <c r="M22" s="321">
        <v>3995.2036830000002</v>
      </c>
    </row>
    <row r="23" spans="1:13" s="343" customFormat="1" ht="12" x14ac:dyDescent="0.25">
      <c r="A23" s="378" t="s">
        <v>339</v>
      </c>
      <c r="B23" s="339">
        <v>96.507587000000001</v>
      </c>
      <c r="C23" s="339">
        <v>103.250772</v>
      </c>
      <c r="D23" s="339">
        <v>103.33672300000001</v>
      </c>
      <c r="E23" s="339">
        <v>113.787047</v>
      </c>
      <c r="F23" s="339">
        <v>110.853707</v>
      </c>
      <c r="G23" s="339">
        <v>107.551894</v>
      </c>
      <c r="H23" s="339">
        <v>110.65592100000001</v>
      </c>
      <c r="I23" s="339">
        <v>95.166244000000006</v>
      </c>
      <c r="J23" s="339">
        <v>98.776473999999993</v>
      </c>
      <c r="K23" s="339">
        <v>100.620361</v>
      </c>
      <c r="L23" s="339">
        <v>103.45350500000001</v>
      </c>
      <c r="M23" s="339">
        <v>108.178196</v>
      </c>
    </row>
    <row r="24" spans="1:13" s="343" customFormat="1" ht="12" x14ac:dyDescent="0.25">
      <c r="A24" s="380" t="s">
        <v>340</v>
      </c>
      <c r="B24" s="339">
        <v>2135.6022640000001</v>
      </c>
      <c r="C24" s="339">
        <v>2200.4571599999999</v>
      </c>
      <c r="D24" s="339">
        <v>2321.5992879999999</v>
      </c>
      <c r="E24" s="339">
        <v>2476.163196</v>
      </c>
      <c r="F24" s="339">
        <v>2462.4212929999999</v>
      </c>
      <c r="G24" s="339">
        <v>2035.649093</v>
      </c>
      <c r="H24" s="339">
        <v>2317.2935309999998</v>
      </c>
      <c r="I24" s="339">
        <v>2420.0706070000001</v>
      </c>
      <c r="J24" s="339">
        <v>2760.8587630000002</v>
      </c>
      <c r="K24" s="339">
        <v>2960.232227</v>
      </c>
      <c r="L24" s="339">
        <v>2890.4475389999998</v>
      </c>
      <c r="M24" s="339">
        <v>2365.7098959999998</v>
      </c>
    </row>
    <row r="25" spans="1:13" s="343" customFormat="1" ht="12" x14ac:dyDescent="0.25">
      <c r="A25" s="380" t="s">
        <v>341</v>
      </c>
      <c r="B25" s="339">
        <v>1912.554363</v>
      </c>
      <c r="C25" s="339">
        <v>1791.6658890000001</v>
      </c>
      <c r="D25" s="339">
        <v>1681.1027670000001</v>
      </c>
      <c r="E25" s="339">
        <v>1612.095063</v>
      </c>
      <c r="F25" s="339">
        <v>1609.253845</v>
      </c>
      <c r="G25" s="339">
        <v>1640.2519070000001</v>
      </c>
      <c r="H25" s="339">
        <v>1565.153712</v>
      </c>
      <c r="I25" s="339">
        <v>216.023855</v>
      </c>
      <c r="J25" s="339">
        <v>112.26355</v>
      </c>
      <c r="K25" s="339">
        <v>105.544304</v>
      </c>
      <c r="L25" s="339">
        <v>112.334253</v>
      </c>
      <c r="M25" s="339">
        <v>96.528795000000002</v>
      </c>
    </row>
    <row r="26" spans="1:13" s="343" customFormat="1" ht="12" x14ac:dyDescent="0.25">
      <c r="A26" s="380" t="s">
        <v>342</v>
      </c>
      <c r="B26" s="339">
        <v>1018.320568</v>
      </c>
      <c r="C26" s="339">
        <v>1016.641384</v>
      </c>
      <c r="D26" s="339">
        <v>1063.106231</v>
      </c>
      <c r="E26" s="339">
        <v>1089.199271</v>
      </c>
      <c r="F26" s="339">
        <v>1070.061236</v>
      </c>
      <c r="G26" s="339">
        <v>1097.189746</v>
      </c>
      <c r="H26" s="339">
        <v>1105.167917</v>
      </c>
      <c r="I26" s="339">
        <v>1218.6388810000001</v>
      </c>
      <c r="J26" s="339">
        <v>1220.9838299999999</v>
      </c>
      <c r="K26" s="339">
        <v>1279.3904700000001</v>
      </c>
      <c r="L26" s="339">
        <v>1355.1431439999999</v>
      </c>
      <c r="M26" s="339">
        <v>1424.7867940000001</v>
      </c>
    </row>
    <row r="27" spans="1:13" s="319" customFormat="1" x14ac:dyDescent="0.25">
      <c r="A27" s="328" t="s">
        <v>268</v>
      </c>
      <c r="B27" s="329">
        <v>218.08696800000001</v>
      </c>
      <c r="C27" s="329">
        <v>220.55071000000001</v>
      </c>
      <c r="D27" s="329">
        <v>217.113652</v>
      </c>
      <c r="E27" s="329">
        <v>224.54065600000001</v>
      </c>
      <c r="F27" s="329">
        <v>196.06166200000001</v>
      </c>
      <c r="G27" s="329">
        <v>168.66612699999999</v>
      </c>
      <c r="H27" s="329">
        <v>158.064245</v>
      </c>
      <c r="I27" s="329">
        <v>153.97959700000001</v>
      </c>
      <c r="J27" s="329">
        <v>141.77419599999999</v>
      </c>
      <c r="K27" s="329">
        <v>157.04930300000001</v>
      </c>
      <c r="L27" s="329">
        <v>166.1318</v>
      </c>
      <c r="M27" s="329">
        <v>196.05954199999999</v>
      </c>
    </row>
    <row r="28" spans="1:13" s="319" customFormat="1" x14ac:dyDescent="0.25">
      <c r="A28" s="336" t="s">
        <v>269</v>
      </c>
      <c r="B28" s="312">
        <v>691.51259100000004</v>
      </c>
      <c r="C28" s="312">
        <v>682.29703800000004</v>
      </c>
      <c r="D28" s="312">
        <v>686.85861299999999</v>
      </c>
      <c r="E28" s="312">
        <v>676.07054700000003</v>
      </c>
      <c r="F28" s="312">
        <v>690.80425200000002</v>
      </c>
      <c r="G28" s="312">
        <v>709.32096000000001</v>
      </c>
      <c r="H28" s="312">
        <v>729.24284699999998</v>
      </c>
      <c r="I28" s="312">
        <v>742.44557499999996</v>
      </c>
      <c r="J28" s="312">
        <v>722.77207899999996</v>
      </c>
      <c r="K28" s="312">
        <v>775.00678100000005</v>
      </c>
      <c r="L28" s="312">
        <v>801.80157399999996</v>
      </c>
      <c r="M28" s="312">
        <v>851.59184900000002</v>
      </c>
    </row>
    <row r="29" spans="1:13" s="319" customFormat="1" x14ac:dyDescent="0.25">
      <c r="A29" s="320" t="s">
        <v>270</v>
      </c>
      <c r="B29" s="321">
        <v>7.5420239999999996</v>
      </c>
      <c r="C29" s="321">
        <v>7.2365810000000002</v>
      </c>
      <c r="D29" s="321">
        <v>8.2426960000000005</v>
      </c>
      <c r="E29" s="321">
        <v>10.317107999999999</v>
      </c>
      <c r="F29" s="321">
        <v>12.412464</v>
      </c>
      <c r="G29" s="321">
        <v>26.227394</v>
      </c>
      <c r="H29" s="321">
        <v>27.942920000000001</v>
      </c>
      <c r="I29" s="321">
        <v>19.966436999999999</v>
      </c>
      <c r="J29" s="321">
        <v>24.882369000000001</v>
      </c>
      <c r="K29" s="321">
        <v>27.383327000000001</v>
      </c>
      <c r="L29" s="321">
        <v>37.846066999999998</v>
      </c>
      <c r="M29" s="321">
        <v>51.903238999999999</v>
      </c>
    </row>
    <row r="30" spans="1:13" s="319" customFormat="1" x14ac:dyDescent="0.25">
      <c r="A30" s="320" t="s">
        <v>271</v>
      </c>
      <c r="B30" s="321">
        <v>523.34331899999995</v>
      </c>
      <c r="C30" s="321">
        <v>515.16166099999998</v>
      </c>
      <c r="D30" s="321">
        <v>519.72635600000001</v>
      </c>
      <c r="E30" s="321">
        <v>510.574973</v>
      </c>
      <c r="F30" s="321">
        <v>497.07058899999998</v>
      </c>
      <c r="G30" s="321">
        <v>509.28704699999997</v>
      </c>
      <c r="H30" s="321">
        <v>522.40013999999996</v>
      </c>
      <c r="I30" s="321">
        <v>545.11420899999996</v>
      </c>
      <c r="J30" s="321">
        <v>513.28023399999995</v>
      </c>
      <c r="K30" s="321">
        <v>540.96378700000002</v>
      </c>
      <c r="L30" s="321">
        <v>545.09435499999995</v>
      </c>
      <c r="M30" s="321">
        <v>561.89651200000003</v>
      </c>
    </row>
    <row r="31" spans="1:13" s="319" customFormat="1" x14ac:dyDescent="0.25">
      <c r="A31" s="320" t="s">
        <v>272</v>
      </c>
      <c r="B31" s="321">
        <v>138.10787500000001</v>
      </c>
      <c r="C31" s="321">
        <v>137.585341</v>
      </c>
      <c r="D31" s="321">
        <v>137.77738099999999</v>
      </c>
      <c r="E31" s="321">
        <v>137.240703</v>
      </c>
      <c r="F31" s="321">
        <v>158.34944400000001</v>
      </c>
      <c r="G31" s="321">
        <v>141.876375</v>
      </c>
      <c r="H31" s="321">
        <v>147.19514000000001</v>
      </c>
      <c r="I31" s="321">
        <v>152.54519199999999</v>
      </c>
      <c r="J31" s="321">
        <v>143.041516</v>
      </c>
      <c r="K31" s="321">
        <v>158.555553</v>
      </c>
      <c r="L31" s="321">
        <v>164.24780100000001</v>
      </c>
      <c r="M31" s="321">
        <v>179.18313800000001</v>
      </c>
    </row>
    <row r="32" spans="1:13" s="319" customFormat="1" x14ac:dyDescent="0.25">
      <c r="A32" s="337" t="s">
        <v>273</v>
      </c>
      <c r="B32" s="329">
        <v>22.519372000000001</v>
      </c>
      <c r="C32" s="329">
        <v>22.313454</v>
      </c>
      <c r="D32" s="329">
        <v>21.112178</v>
      </c>
      <c r="E32" s="329">
        <v>17.937761999999999</v>
      </c>
      <c r="F32" s="329">
        <v>22.971751999999999</v>
      </c>
      <c r="G32" s="329">
        <v>31.930140999999999</v>
      </c>
      <c r="H32" s="329">
        <v>31.704646</v>
      </c>
      <c r="I32" s="329">
        <v>24.819735000000001</v>
      </c>
      <c r="J32" s="329">
        <v>41.567959000000002</v>
      </c>
      <c r="K32" s="329">
        <v>48.104112000000001</v>
      </c>
      <c r="L32" s="329">
        <v>54.613349999999997</v>
      </c>
      <c r="M32" s="329">
        <v>58.135216999999997</v>
      </c>
    </row>
    <row r="33" spans="1:13" s="319" customFormat="1" x14ac:dyDescent="0.25">
      <c r="A33" s="403" t="s">
        <v>274</v>
      </c>
      <c r="B33" s="312">
        <v>72.733233999999996</v>
      </c>
      <c r="C33" s="312">
        <v>70.710819000000001</v>
      </c>
      <c r="D33" s="312">
        <v>79.689043999999996</v>
      </c>
      <c r="E33" s="312">
        <v>728.14496999999994</v>
      </c>
      <c r="F33" s="312">
        <v>701.93048299999998</v>
      </c>
      <c r="G33" s="312">
        <v>909.244642</v>
      </c>
      <c r="H33" s="312">
        <v>726.53611599999999</v>
      </c>
      <c r="I33" s="312">
        <v>988.39847699999996</v>
      </c>
      <c r="J33" s="312">
        <v>821.32126600000004</v>
      </c>
      <c r="K33" s="312">
        <v>808.948667</v>
      </c>
      <c r="L33" s="312">
        <v>948.26452099999995</v>
      </c>
      <c r="M33" s="312">
        <v>745.66175299999998</v>
      </c>
    </row>
    <row r="34" spans="1:13" s="319" customFormat="1" x14ac:dyDescent="0.25">
      <c r="A34" s="237" t="s">
        <v>343</v>
      </c>
      <c r="B34" s="321">
        <v>4.0829199999999997</v>
      </c>
      <c r="C34" s="321">
        <v>4.4759510000000002</v>
      </c>
      <c r="D34" s="321">
        <v>4.4754630000000004</v>
      </c>
      <c r="E34" s="321">
        <v>443.52202499999999</v>
      </c>
      <c r="F34" s="321">
        <v>436.905891</v>
      </c>
      <c r="G34" s="321">
        <v>563.096227</v>
      </c>
      <c r="H34" s="321">
        <v>396.52140300000002</v>
      </c>
      <c r="I34" s="321">
        <v>444.45905099999999</v>
      </c>
      <c r="J34" s="321">
        <v>419.58270299999998</v>
      </c>
      <c r="K34" s="321">
        <v>414.64236499999998</v>
      </c>
      <c r="L34" s="321">
        <v>419.47544399999998</v>
      </c>
      <c r="M34" s="321">
        <v>299.23979300000002</v>
      </c>
    </row>
    <row r="35" spans="1:13" s="319" customFormat="1" x14ac:dyDescent="0.25">
      <c r="A35" s="237" t="s">
        <v>331</v>
      </c>
      <c r="B35" s="321">
        <v>28.289075</v>
      </c>
      <c r="C35" s="321">
        <v>26.718384</v>
      </c>
      <c r="D35" s="321">
        <v>27.072136</v>
      </c>
      <c r="E35" s="321">
        <v>54.842143</v>
      </c>
      <c r="F35" s="321">
        <v>46.794606000000002</v>
      </c>
      <c r="G35" s="321">
        <v>48.227808000000003</v>
      </c>
      <c r="H35" s="321">
        <v>40.815797000000003</v>
      </c>
      <c r="I35" s="321">
        <v>232.03814800000001</v>
      </c>
      <c r="J35" s="321">
        <v>69.489350000000002</v>
      </c>
      <c r="K35" s="321">
        <v>50.790340999999998</v>
      </c>
      <c r="L35" s="321">
        <v>54.270485000000001</v>
      </c>
      <c r="M35" s="321">
        <v>53.768009999999997</v>
      </c>
    </row>
    <row r="36" spans="1:13" s="319" customFormat="1" x14ac:dyDescent="0.25">
      <c r="A36" s="398" t="s">
        <v>344</v>
      </c>
      <c r="B36" s="329">
        <v>40.361238</v>
      </c>
      <c r="C36" s="329">
        <v>39.516483000000001</v>
      </c>
      <c r="D36" s="329">
        <v>48.141444999999997</v>
      </c>
      <c r="E36" s="329">
        <v>229.7808</v>
      </c>
      <c r="F36" s="329">
        <v>218.229984</v>
      </c>
      <c r="G36" s="329">
        <v>297.92060500000002</v>
      </c>
      <c r="H36" s="329">
        <v>289.198914</v>
      </c>
      <c r="I36" s="329">
        <v>311.90127699999999</v>
      </c>
      <c r="J36" s="329">
        <v>332.249212</v>
      </c>
      <c r="K36" s="329">
        <v>343.515961</v>
      </c>
      <c r="L36" s="329">
        <v>474.51859100000001</v>
      </c>
      <c r="M36" s="329">
        <v>392.65395000000001</v>
      </c>
    </row>
    <row r="37" spans="1:13" s="319" customFormat="1" x14ac:dyDescent="0.25">
      <c r="A37" s="403" t="s">
        <v>292</v>
      </c>
      <c r="B37" s="312">
        <v>263.59288600000002</v>
      </c>
      <c r="C37" s="312">
        <v>236.76297</v>
      </c>
      <c r="D37" s="312">
        <v>228.79229599999999</v>
      </c>
      <c r="E37" s="312">
        <v>197.124786</v>
      </c>
      <c r="F37" s="312">
        <v>160.21284900000001</v>
      </c>
      <c r="G37" s="312">
        <v>158.42496800000001</v>
      </c>
      <c r="H37" s="312">
        <v>146.05815799999999</v>
      </c>
      <c r="I37" s="312">
        <v>146.62121999999999</v>
      </c>
      <c r="J37" s="312">
        <v>124.28654299999999</v>
      </c>
      <c r="K37" s="312">
        <v>133.75578100000001</v>
      </c>
      <c r="L37" s="312">
        <v>116.844285</v>
      </c>
      <c r="M37" s="312">
        <v>124.694248</v>
      </c>
    </row>
    <row r="38" spans="1:13" s="231" customFormat="1" x14ac:dyDescent="0.25">
      <c r="A38" s="237" t="s">
        <v>293</v>
      </c>
      <c r="B38" s="321">
        <v>37.552717000000001</v>
      </c>
      <c r="C38" s="321">
        <v>35.100462</v>
      </c>
      <c r="D38" s="321">
        <v>33.903889999999997</v>
      </c>
      <c r="E38" s="321">
        <v>32.173485999999997</v>
      </c>
      <c r="F38" s="321">
        <v>34.656650999999997</v>
      </c>
      <c r="G38" s="321">
        <v>46.239494000000001</v>
      </c>
      <c r="H38" s="321">
        <v>38.191085999999999</v>
      </c>
      <c r="I38" s="321">
        <v>37.668621000000002</v>
      </c>
      <c r="J38" s="321">
        <v>31.550927999999999</v>
      </c>
      <c r="K38" s="321">
        <v>37.626863999999998</v>
      </c>
      <c r="L38" s="321">
        <v>13.969500999999999</v>
      </c>
      <c r="M38" s="321">
        <v>15.473234</v>
      </c>
    </row>
    <row r="39" spans="1:13" s="231" customFormat="1" x14ac:dyDescent="0.25">
      <c r="A39" s="237" t="s">
        <v>294</v>
      </c>
      <c r="B39" s="321">
        <v>215.19366199999999</v>
      </c>
      <c r="C39" s="321">
        <v>191.742953</v>
      </c>
      <c r="D39" s="321">
        <v>183.96580700000001</v>
      </c>
      <c r="E39" s="321">
        <v>155.006417</v>
      </c>
      <c r="F39" s="321">
        <v>115.858283</v>
      </c>
      <c r="G39" s="321">
        <v>106.34042700000001</v>
      </c>
      <c r="H39" s="321">
        <v>104.707134</v>
      </c>
      <c r="I39" s="321">
        <v>105.57699</v>
      </c>
      <c r="J39" s="321">
        <v>87.108215999999999</v>
      </c>
      <c r="K39" s="321">
        <v>90.854810000000001</v>
      </c>
      <c r="L39" s="321">
        <v>97.830697000000001</v>
      </c>
      <c r="M39" s="321">
        <v>103.95997</v>
      </c>
    </row>
    <row r="40" spans="1:13" s="231" customFormat="1" x14ac:dyDescent="0.25">
      <c r="A40" s="398" t="s">
        <v>295</v>
      </c>
      <c r="B40" s="329">
        <v>10.846506</v>
      </c>
      <c r="C40" s="329">
        <v>9.9195539999999998</v>
      </c>
      <c r="D40" s="329">
        <v>10.922599</v>
      </c>
      <c r="E40" s="329">
        <v>9.9448819999999998</v>
      </c>
      <c r="F40" s="329">
        <v>9.6979150000000001</v>
      </c>
      <c r="G40" s="329">
        <v>5.845046</v>
      </c>
      <c r="H40" s="329">
        <v>3.1599370000000002</v>
      </c>
      <c r="I40" s="329">
        <v>3.375607</v>
      </c>
      <c r="J40" s="329">
        <v>5.6273980000000003</v>
      </c>
      <c r="K40" s="329">
        <v>5.2741059999999997</v>
      </c>
      <c r="L40" s="329">
        <v>5.0440870000000002</v>
      </c>
      <c r="M40" s="329">
        <v>5.2610429999999999</v>
      </c>
    </row>
    <row r="41" spans="1:13" s="319" customFormat="1" x14ac:dyDescent="0.25">
      <c r="A41" s="403" t="s">
        <v>296</v>
      </c>
      <c r="B41" s="312">
        <v>224.868664</v>
      </c>
      <c r="C41" s="312">
        <v>230.86471700000001</v>
      </c>
      <c r="D41" s="312">
        <v>220.76073600000001</v>
      </c>
      <c r="E41" s="312">
        <v>208.479186</v>
      </c>
      <c r="F41" s="312">
        <v>207.866624</v>
      </c>
      <c r="G41" s="312">
        <v>227.006406</v>
      </c>
      <c r="H41" s="312">
        <v>210.494462</v>
      </c>
      <c r="I41" s="312">
        <v>222.81124</v>
      </c>
      <c r="J41" s="312">
        <v>248.225865</v>
      </c>
      <c r="K41" s="312">
        <v>252.02407500000001</v>
      </c>
      <c r="L41" s="312">
        <v>274.90309000000002</v>
      </c>
      <c r="M41" s="312">
        <v>279.10121299999997</v>
      </c>
    </row>
    <row r="42" spans="1:13" s="231" customFormat="1" x14ac:dyDescent="0.25">
      <c r="A42" s="237" t="s">
        <v>297</v>
      </c>
      <c r="B42" s="321">
        <v>86.204639999999998</v>
      </c>
      <c r="C42" s="321">
        <v>92.346784</v>
      </c>
      <c r="D42" s="321">
        <v>85.189092000000002</v>
      </c>
      <c r="E42" s="321">
        <v>74.028942000000001</v>
      </c>
      <c r="F42" s="321">
        <v>76.233898999999994</v>
      </c>
      <c r="G42" s="321">
        <v>87.429879</v>
      </c>
      <c r="H42" s="321">
        <v>72.071420000000003</v>
      </c>
      <c r="I42" s="321">
        <v>84.293127999999996</v>
      </c>
      <c r="J42" s="321">
        <v>71.362588000000002</v>
      </c>
      <c r="K42" s="321">
        <v>78.039409000000006</v>
      </c>
      <c r="L42" s="321">
        <v>74.454892999999998</v>
      </c>
      <c r="M42" s="321">
        <v>57.671101999999998</v>
      </c>
    </row>
    <row r="43" spans="1:13" s="231" customFormat="1" x14ac:dyDescent="0.25">
      <c r="A43" s="237" t="s">
        <v>298</v>
      </c>
      <c r="B43" s="321">
        <v>4.9650090000000002</v>
      </c>
      <c r="C43" s="321">
        <v>5.4659519999999997</v>
      </c>
      <c r="D43" s="321">
        <v>4.3304520000000002</v>
      </c>
      <c r="E43" s="321">
        <v>4.2058530000000003</v>
      </c>
      <c r="F43" s="321">
        <v>4.886056</v>
      </c>
      <c r="G43" s="321">
        <v>4.7328229999999998</v>
      </c>
      <c r="H43" s="321">
        <v>4.2753290000000002</v>
      </c>
      <c r="I43" s="321">
        <v>4.6719609999999996</v>
      </c>
      <c r="J43" s="321">
        <v>6.4683010000000003</v>
      </c>
      <c r="K43" s="321">
        <v>7.131062</v>
      </c>
      <c r="L43" s="321">
        <v>7.3540239999999999</v>
      </c>
      <c r="M43" s="321">
        <v>8.3559409999999996</v>
      </c>
    </row>
    <row r="44" spans="1:13" s="231" customFormat="1" x14ac:dyDescent="0.25">
      <c r="A44" s="237" t="s">
        <v>299</v>
      </c>
      <c r="B44" s="321">
        <v>25.800398000000001</v>
      </c>
      <c r="C44" s="321">
        <v>27.109356999999999</v>
      </c>
      <c r="D44" s="321">
        <v>26.878101000000001</v>
      </c>
      <c r="E44" s="321">
        <v>28.732467</v>
      </c>
      <c r="F44" s="321">
        <v>28.08623</v>
      </c>
      <c r="G44" s="321">
        <v>26.538906999999998</v>
      </c>
      <c r="H44" s="321">
        <v>26.131506000000002</v>
      </c>
      <c r="I44" s="321">
        <v>26.048366999999999</v>
      </c>
      <c r="J44" s="321">
        <v>33.265006</v>
      </c>
      <c r="K44" s="321">
        <v>25.645748999999999</v>
      </c>
      <c r="L44" s="321">
        <v>28.912565000000001</v>
      </c>
      <c r="M44" s="321">
        <v>29.991955000000001</v>
      </c>
    </row>
    <row r="45" spans="1:13" s="231" customFormat="1" x14ac:dyDescent="0.25">
      <c r="A45" s="398" t="s">
        <v>300</v>
      </c>
      <c r="B45" s="329">
        <v>107.89861500000001</v>
      </c>
      <c r="C45" s="329">
        <v>105.942623</v>
      </c>
      <c r="D45" s="329">
        <v>104.36309</v>
      </c>
      <c r="E45" s="329">
        <v>101.511923</v>
      </c>
      <c r="F45" s="329">
        <v>98.660437999999999</v>
      </c>
      <c r="G45" s="329">
        <v>108.304795</v>
      </c>
      <c r="H45" s="329">
        <v>108.016205</v>
      </c>
      <c r="I45" s="329">
        <v>107.797783</v>
      </c>
      <c r="J45" s="329">
        <v>137.12996899999999</v>
      </c>
      <c r="K45" s="329">
        <v>141.207852</v>
      </c>
      <c r="L45" s="329">
        <v>164.18160800000001</v>
      </c>
      <c r="M45" s="329">
        <v>183.082213</v>
      </c>
    </row>
    <row r="46" spans="1:13" s="319" customFormat="1" x14ac:dyDescent="0.25">
      <c r="A46" s="403" t="s">
        <v>301</v>
      </c>
      <c r="B46" s="312">
        <v>4088.2546699999998</v>
      </c>
      <c r="C46" s="312">
        <v>4209.1576889999997</v>
      </c>
      <c r="D46" s="312">
        <v>4393.3658509999996</v>
      </c>
      <c r="E46" s="312">
        <v>4403.3325569999997</v>
      </c>
      <c r="F46" s="312">
        <v>6175.3937249999999</v>
      </c>
      <c r="G46" s="312">
        <v>7179.8825390000002</v>
      </c>
      <c r="H46" s="312">
        <v>7349.8064299999996</v>
      </c>
      <c r="I46" s="312">
        <v>7257.3491800000002</v>
      </c>
      <c r="J46" s="312">
        <v>7872.2110199999997</v>
      </c>
      <c r="K46" s="312">
        <v>7961.3603540000004</v>
      </c>
      <c r="L46" s="312">
        <v>8197.2699850000008</v>
      </c>
      <c r="M46" s="312">
        <v>8793.9483419999997</v>
      </c>
    </row>
    <row r="47" spans="1:13" s="231" customFormat="1" x14ac:dyDescent="0.25">
      <c r="A47" s="237" t="s">
        <v>550</v>
      </c>
      <c r="B47" s="321">
        <v>7.0905430000000003</v>
      </c>
      <c r="C47" s="321">
        <v>4.7412859999999997</v>
      </c>
      <c r="D47" s="321">
        <v>4.6025809999999998</v>
      </c>
      <c r="E47" s="321">
        <v>6.963444</v>
      </c>
      <c r="F47" s="321">
        <v>14.58536</v>
      </c>
      <c r="G47" s="321">
        <v>21.080221999999999</v>
      </c>
      <c r="H47" s="321">
        <v>31.021229000000002</v>
      </c>
      <c r="I47" s="321">
        <v>33.337111</v>
      </c>
      <c r="J47" s="321">
        <v>38.481931000000003</v>
      </c>
      <c r="K47" s="321">
        <v>193.75398899999999</v>
      </c>
      <c r="L47" s="321">
        <v>42.236919</v>
      </c>
      <c r="M47" s="321">
        <v>57.618541</v>
      </c>
    </row>
    <row r="48" spans="1:13" s="231" customFormat="1" x14ac:dyDescent="0.25">
      <c r="A48" s="237" t="s">
        <v>302</v>
      </c>
      <c r="B48" s="321">
        <v>0</v>
      </c>
      <c r="C48" s="321">
        <v>0</v>
      </c>
      <c r="D48" s="321">
        <v>0</v>
      </c>
      <c r="E48" s="321">
        <v>37.933228999999997</v>
      </c>
      <c r="F48" s="321">
        <v>507.38840499999998</v>
      </c>
      <c r="G48" s="321">
        <v>1356.257353</v>
      </c>
      <c r="H48" s="321">
        <v>1355.4172040000001</v>
      </c>
      <c r="I48" s="321">
        <v>1340.641586</v>
      </c>
      <c r="J48" s="321">
        <v>1620.255778</v>
      </c>
      <c r="K48" s="321">
        <v>1439.562214</v>
      </c>
      <c r="L48" s="321">
        <v>1547.222188</v>
      </c>
      <c r="M48" s="321">
        <v>1640.1346590000001</v>
      </c>
    </row>
    <row r="49" spans="1:13" s="231" customFormat="1" x14ac:dyDescent="0.25">
      <c r="A49" s="237" t="s">
        <v>303</v>
      </c>
      <c r="B49" s="321">
        <v>3778.6813390000002</v>
      </c>
      <c r="C49" s="321">
        <v>3912.565098</v>
      </c>
      <c r="D49" s="321">
        <v>4087.262866</v>
      </c>
      <c r="E49" s="321">
        <v>4027.2346710000002</v>
      </c>
      <c r="F49" s="321">
        <v>5342.4377930000001</v>
      </c>
      <c r="G49" s="321">
        <v>5475.114458</v>
      </c>
      <c r="H49" s="321">
        <v>5643.0469469999998</v>
      </c>
      <c r="I49" s="321">
        <v>5578.8511550000003</v>
      </c>
      <c r="J49" s="321">
        <v>5898.4480329999997</v>
      </c>
      <c r="K49" s="321">
        <v>5961.0434169999999</v>
      </c>
      <c r="L49" s="321">
        <v>6231.4533490000003</v>
      </c>
      <c r="M49" s="321">
        <v>6739.8639540000004</v>
      </c>
    </row>
    <row r="50" spans="1:13" s="338" customFormat="1" ht="12" x14ac:dyDescent="0.25">
      <c r="A50" s="617" t="s">
        <v>345</v>
      </c>
      <c r="B50" s="339">
        <v>2895.3208650000001</v>
      </c>
      <c r="C50" s="339">
        <v>2979.4297299999998</v>
      </c>
      <c r="D50" s="339">
        <v>3108.542324</v>
      </c>
      <c r="E50" s="339">
        <v>3093.883898</v>
      </c>
      <c r="F50" s="339">
        <v>3161.7028700000001</v>
      </c>
      <c r="G50" s="339">
        <v>3188.1173229999999</v>
      </c>
      <c r="H50" s="339">
        <v>3353.3204089999999</v>
      </c>
      <c r="I50" s="339">
        <v>3379.7813970000002</v>
      </c>
      <c r="J50" s="339">
        <v>3600.7280599999999</v>
      </c>
      <c r="K50" s="339">
        <v>3639.0513900000001</v>
      </c>
      <c r="L50" s="339">
        <v>3761.0361899999998</v>
      </c>
      <c r="M50" s="339">
        <v>4215.4638889999997</v>
      </c>
    </row>
    <row r="51" spans="1:13" s="338" customFormat="1" ht="12" x14ac:dyDescent="0.25">
      <c r="A51" s="618" t="s">
        <v>346</v>
      </c>
      <c r="B51" s="339">
        <v>836.24938099999997</v>
      </c>
      <c r="C51" s="339">
        <v>877.55665999999997</v>
      </c>
      <c r="D51" s="339">
        <v>918.036338</v>
      </c>
      <c r="E51" s="339">
        <v>876.39847599999996</v>
      </c>
      <c r="F51" s="339">
        <v>2113.2811929999998</v>
      </c>
      <c r="G51" s="339">
        <v>2205.5760070000001</v>
      </c>
      <c r="H51" s="339">
        <v>2260.3510209999999</v>
      </c>
      <c r="I51" s="339">
        <v>2167.5411829999998</v>
      </c>
      <c r="J51" s="339">
        <v>2265.03802</v>
      </c>
      <c r="K51" s="339">
        <v>2293.1493329999998</v>
      </c>
      <c r="L51" s="339">
        <v>2448.056591</v>
      </c>
      <c r="M51" s="339">
        <v>2522.3081849999999</v>
      </c>
    </row>
    <row r="52" spans="1:13" s="338" customFormat="1" ht="12" x14ac:dyDescent="0.25">
      <c r="A52" s="618" t="s">
        <v>347</v>
      </c>
      <c r="B52" s="339">
        <v>47.111091000000002</v>
      </c>
      <c r="C52" s="339">
        <v>55.578707000000001</v>
      </c>
      <c r="D52" s="339">
        <v>60.684201999999999</v>
      </c>
      <c r="E52" s="339">
        <v>56.952295999999997</v>
      </c>
      <c r="F52" s="339">
        <v>67.453728999999996</v>
      </c>
      <c r="G52" s="339">
        <v>81.421126999999998</v>
      </c>
      <c r="H52" s="339">
        <v>29.375516000000001</v>
      </c>
      <c r="I52" s="339">
        <v>31.528573999999999</v>
      </c>
      <c r="J52" s="339">
        <v>32.681952000000003</v>
      </c>
      <c r="K52" s="339">
        <v>28.842693000000001</v>
      </c>
      <c r="L52" s="339">
        <v>22.360567</v>
      </c>
      <c r="M52" s="339">
        <v>2.091879</v>
      </c>
    </row>
    <row r="53" spans="1:13" s="231" customFormat="1" x14ac:dyDescent="0.25">
      <c r="A53" s="237" t="s">
        <v>304</v>
      </c>
      <c r="B53" s="321">
        <v>61.817926999999997</v>
      </c>
      <c r="C53" s="321">
        <v>58.160269999999997</v>
      </c>
      <c r="D53" s="321">
        <v>57.513967000000001</v>
      </c>
      <c r="E53" s="321">
        <v>77.405716999999996</v>
      </c>
      <c r="F53" s="321">
        <v>67.807480999999996</v>
      </c>
      <c r="G53" s="321">
        <v>77.498034000000004</v>
      </c>
      <c r="H53" s="321">
        <v>72.230727000000002</v>
      </c>
      <c r="I53" s="321">
        <v>65.076267999999999</v>
      </c>
      <c r="J53" s="321">
        <v>69.260789000000003</v>
      </c>
      <c r="K53" s="321">
        <v>77.698920999999999</v>
      </c>
      <c r="L53" s="321">
        <v>74.307051000000001</v>
      </c>
      <c r="M53" s="321">
        <v>79.191218000000006</v>
      </c>
    </row>
    <row r="54" spans="1:13" s="338" customFormat="1" ht="12" x14ac:dyDescent="0.25">
      <c r="A54" s="617" t="s">
        <v>348</v>
      </c>
      <c r="B54" s="339">
        <v>10.031808</v>
      </c>
      <c r="C54" s="339">
        <v>4.1659119999999996</v>
      </c>
      <c r="D54" s="339">
        <v>3.9882610000000001</v>
      </c>
      <c r="E54" s="339">
        <v>7.6642669999999997</v>
      </c>
      <c r="F54" s="339">
        <v>4.9841639999999998</v>
      </c>
      <c r="G54" s="339">
        <v>3.2808999999999998E-2</v>
      </c>
      <c r="H54" s="339">
        <v>8.8760000000000006E-2</v>
      </c>
      <c r="I54" s="339">
        <v>9.5860000000000008E-3</v>
      </c>
      <c r="J54" s="339">
        <v>5.535E-3</v>
      </c>
      <c r="K54" s="339">
        <v>0.104463</v>
      </c>
      <c r="L54" s="339">
        <v>0.30303999999999998</v>
      </c>
      <c r="M54" s="339">
        <v>0.30745800000000001</v>
      </c>
    </row>
    <row r="55" spans="1:13" s="338" customFormat="1" ht="12" x14ac:dyDescent="0.25">
      <c r="A55" s="618" t="s">
        <v>349</v>
      </c>
      <c r="B55" s="339">
        <v>51.754278999999997</v>
      </c>
      <c r="C55" s="339">
        <v>53.974358000000002</v>
      </c>
      <c r="D55" s="339">
        <v>53.463329000000002</v>
      </c>
      <c r="E55" s="339">
        <v>57.738917999999998</v>
      </c>
      <c r="F55" s="339">
        <v>51.588109000000003</v>
      </c>
      <c r="G55" s="339">
        <v>52.569651999999998</v>
      </c>
      <c r="H55" s="339">
        <v>60.851261999999998</v>
      </c>
      <c r="I55" s="339">
        <v>56.957377999999999</v>
      </c>
      <c r="J55" s="339">
        <v>58.399678000000002</v>
      </c>
      <c r="K55" s="339">
        <v>66.025254000000004</v>
      </c>
      <c r="L55" s="339">
        <v>62.075226999999998</v>
      </c>
      <c r="M55" s="339">
        <v>65.770396000000005</v>
      </c>
    </row>
    <row r="56" spans="1:13" s="231" customFormat="1" x14ac:dyDescent="0.25">
      <c r="A56" s="397" t="s">
        <v>350</v>
      </c>
      <c r="B56" s="321">
        <v>240.66485900000001</v>
      </c>
      <c r="C56" s="321">
        <v>233.691033</v>
      </c>
      <c r="D56" s="321">
        <v>243.986435</v>
      </c>
      <c r="E56" s="321">
        <v>253.79549399999999</v>
      </c>
      <c r="F56" s="321">
        <v>243.17468400000001</v>
      </c>
      <c r="G56" s="321">
        <v>249.93247099999999</v>
      </c>
      <c r="H56" s="321">
        <v>248.09032099999999</v>
      </c>
      <c r="I56" s="321">
        <v>239.44305900000001</v>
      </c>
      <c r="J56" s="321">
        <v>245.76448600000001</v>
      </c>
      <c r="K56" s="321">
        <v>289.30180999999999</v>
      </c>
      <c r="L56" s="321">
        <v>302.050476</v>
      </c>
      <c r="M56" s="321">
        <v>277.13996900000001</v>
      </c>
    </row>
    <row r="57" spans="1:13" s="338" customFormat="1" ht="12" x14ac:dyDescent="0.25">
      <c r="A57" s="612" t="s">
        <v>351</v>
      </c>
      <c r="B57" s="339">
        <v>3.8822359999999998</v>
      </c>
      <c r="C57" s="339">
        <v>6.2485229999999996</v>
      </c>
      <c r="D57" s="339">
        <v>15.605475</v>
      </c>
      <c r="E57" s="339">
        <v>15.840903000000001</v>
      </c>
      <c r="F57" s="339">
        <v>13.725643</v>
      </c>
      <c r="G57" s="339">
        <v>13.988300000000001</v>
      </c>
      <c r="H57" s="339">
        <v>14.992927</v>
      </c>
      <c r="I57" s="339">
        <v>14.951461999999999</v>
      </c>
      <c r="J57" s="339">
        <v>17.879611000000001</v>
      </c>
      <c r="K57" s="339">
        <v>18.158726999999999</v>
      </c>
      <c r="L57" s="339">
        <v>18.273924000000001</v>
      </c>
      <c r="M57" s="339">
        <v>33.676158000000001</v>
      </c>
    </row>
    <row r="58" spans="1:13" s="338" customFormat="1" ht="12" x14ac:dyDescent="0.25">
      <c r="A58" s="613" t="s">
        <v>352</v>
      </c>
      <c r="B58" s="339">
        <v>38.988019999999999</v>
      </c>
      <c r="C58" s="339">
        <v>38.409357</v>
      </c>
      <c r="D58" s="339">
        <v>39.246668999999997</v>
      </c>
      <c r="E58" s="339">
        <v>48.935011000000003</v>
      </c>
      <c r="F58" s="339">
        <v>39.932141999999999</v>
      </c>
      <c r="G58" s="339">
        <v>46.722752999999997</v>
      </c>
      <c r="H58" s="339">
        <v>44.023119999999999</v>
      </c>
      <c r="I58" s="339">
        <v>35.120683</v>
      </c>
      <c r="J58" s="339">
        <v>38.280771000000001</v>
      </c>
      <c r="K58" s="339">
        <v>48.072994999999999</v>
      </c>
      <c r="L58" s="339">
        <v>53.213138999999998</v>
      </c>
      <c r="M58" s="339">
        <v>52.808005000000001</v>
      </c>
    </row>
    <row r="59" spans="1:13" s="338" customFormat="1" ht="12" x14ac:dyDescent="0.25">
      <c r="A59" s="615" t="s">
        <v>353</v>
      </c>
      <c r="B59" s="346">
        <v>197.794602</v>
      </c>
      <c r="C59" s="346">
        <v>189.033153</v>
      </c>
      <c r="D59" s="346">
        <v>189.13428999999999</v>
      </c>
      <c r="E59" s="346">
        <v>189.01957899999999</v>
      </c>
      <c r="F59" s="346">
        <v>189.516897</v>
      </c>
      <c r="G59" s="346">
        <v>189.221417</v>
      </c>
      <c r="H59" s="346">
        <v>189.07427300000001</v>
      </c>
      <c r="I59" s="346">
        <v>189.370913</v>
      </c>
      <c r="J59" s="346">
        <v>189.60410200000001</v>
      </c>
      <c r="K59" s="346">
        <v>223.070087</v>
      </c>
      <c r="L59" s="346">
        <v>230.563412</v>
      </c>
      <c r="M59" s="346">
        <v>190.65580600000001</v>
      </c>
    </row>
    <row r="60" spans="1:13" s="319" customFormat="1" x14ac:dyDescent="0.25">
      <c r="A60" s="403" t="s">
        <v>308</v>
      </c>
      <c r="B60" s="312">
        <v>958.46416299999999</v>
      </c>
      <c r="C60" s="312">
        <v>944.37390000000005</v>
      </c>
      <c r="D60" s="312">
        <v>967.19223399999998</v>
      </c>
      <c r="E60" s="312">
        <v>881.23211100000003</v>
      </c>
      <c r="F60" s="312">
        <v>935.88285900000005</v>
      </c>
      <c r="G60" s="312">
        <v>866.20433200000002</v>
      </c>
      <c r="H60" s="312">
        <v>884.510223</v>
      </c>
      <c r="I60" s="312">
        <v>975.35795800000005</v>
      </c>
      <c r="J60" s="312">
        <v>974.929982</v>
      </c>
      <c r="K60" s="312">
        <v>903.79280100000005</v>
      </c>
      <c r="L60" s="312">
        <v>949.58055000000002</v>
      </c>
      <c r="M60" s="312">
        <v>939.437138</v>
      </c>
    </row>
    <row r="61" spans="1:13" s="231" customFormat="1" x14ac:dyDescent="0.25">
      <c r="A61" s="237" t="s">
        <v>309</v>
      </c>
      <c r="B61" s="321">
        <v>506.24587100000002</v>
      </c>
      <c r="C61" s="321">
        <v>507.09840200000002</v>
      </c>
      <c r="D61" s="321">
        <v>518.87371199999995</v>
      </c>
      <c r="E61" s="321">
        <v>477.88381600000002</v>
      </c>
      <c r="F61" s="321">
        <v>463.389116</v>
      </c>
      <c r="G61" s="321">
        <v>404.25764500000002</v>
      </c>
      <c r="H61" s="321">
        <v>389.71273400000001</v>
      </c>
      <c r="I61" s="321">
        <v>397.73095499999999</v>
      </c>
      <c r="J61" s="321">
        <v>413.26593300000002</v>
      </c>
      <c r="K61" s="321">
        <v>423.750967</v>
      </c>
      <c r="L61" s="321">
        <v>445.68776300000002</v>
      </c>
      <c r="M61" s="321">
        <v>444.38068700000002</v>
      </c>
    </row>
    <row r="62" spans="1:13" s="338" customFormat="1" ht="12" x14ac:dyDescent="0.25">
      <c r="A62" s="617" t="s">
        <v>354</v>
      </c>
      <c r="B62" s="339">
        <v>251.66693000000001</v>
      </c>
      <c r="C62" s="339">
        <v>244.47034500000001</v>
      </c>
      <c r="D62" s="339">
        <v>234.173902</v>
      </c>
      <c r="E62" s="339">
        <v>227.19976399999999</v>
      </c>
      <c r="F62" s="339">
        <v>217.38220100000001</v>
      </c>
      <c r="G62" s="339">
        <v>179.736886</v>
      </c>
      <c r="H62" s="339">
        <v>186.26598200000001</v>
      </c>
      <c r="I62" s="339">
        <v>180.37455399999999</v>
      </c>
      <c r="J62" s="339">
        <v>180.48440600000001</v>
      </c>
      <c r="K62" s="339">
        <v>184.8186</v>
      </c>
      <c r="L62" s="339">
        <v>177.996859</v>
      </c>
      <c r="M62" s="339">
        <v>180.64611500000001</v>
      </c>
    </row>
    <row r="63" spans="1:13" s="231" customFormat="1" x14ac:dyDescent="0.25">
      <c r="A63" s="237" t="s">
        <v>310</v>
      </c>
      <c r="B63" s="321">
        <v>142.06014999999999</v>
      </c>
      <c r="C63" s="321">
        <v>133.549701</v>
      </c>
      <c r="D63" s="321">
        <v>153.572543</v>
      </c>
      <c r="E63" s="321">
        <v>138.82248200000001</v>
      </c>
      <c r="F63" s="321">
        <v>164.04170400000001</v>
      </c>
      <c r="G63" s="321">
        <v>154.887294</v>
      </c>
      <c r="H63" s="321">
        <v>153.75204099999999</v>
      </c>
      <c r="I63" s="321">
        <v>159.45383799999999</v>
      </c>
      <c r="J63" s="321">
        <v>154.03568000000001</v>
      </c>
      <c r="K63" s="321">
        <v>149.25720000000001</v>
      </c>
      <c r="L63" s="321">
        <v>160.31176099999999</v>
      </c>
      <c r="M63" s="321">
        <v>171.358632</v>
      </c>
    </row>
    <row r="64" spans="1:13" s="231" customFormat="1" x14ac:dyDescent="0.25">
      <c r="A64" s="404" t="s">
        <v>311</v>
      </c>
      <c r="B64" s="321">
        <v>134.32744700000001</v>
      </c>
      <c r="C64" s="321">
        <v>128.191149</v>
      </c>
      <c r="D64" s="321">
        <v>129.59475900000001</v>
      </c>
      <c r="E64" s="321">
        <v>117.775075</v>
      </c>
      <c r="F64" s="321">
        <v>163.366759</v>
      </c>
      <c r="G64" s="321">
        <v>164.718953</v>
      </c>
      <c r="H64" s="321">
        <v>200.10678200000001</v>
      </c>
      <c r="I64" s="321">
        <v>251.05592899999999</v>
      </c>
      <c r="J64" s="321">
        <v>282.90055599999999</v>
      </c>
      <c r="K64" s="321">
        <v>201.004279</v>
      </c>
      <c r="L64" s="321">
        <v>208.72862599999999</v>
      </c>
      <c r="M64" s="321">
        <v>204.589685</v>
      </c>
    </row>
    <row r="65" spans="1:13" s="231" customFormat="1" x14ac:dyDescent="0.25">
      <c r="A65" s="405" t="s">
        <v>312</v>
      </c>
      <c r="B65" s="329">
        <v>175.830693</v>
      </c>
      <c r="C65" s="329">
        <v>175.53464700000001</v>
      </c>
      <c r="D65" s="329">
        <v>165.151219</v>
      </c>
      <c r="E65" s="329">
        <v>146.75073599999999</v>
      </c>
      <c r="F65" s="329">
        <v>145.08528000000001</v>
      </c>
      <c r="G65" s="329">
        <v>142.340439</v>
      </c>
      <c r="H65" s="329">
        <v>140.93866499999999</v>
      </c>
      <c r="I65" s="329">
        <v>167.11723499999999</v>
      </c>
      <c r="J65" s="329">
        <v>124.727812</v>
      </c>
      <c r="K65" s="329">
        <v>129.78035299999999</v>
      </c>
      <c r="L65" s="329">
        <v>134.85239899999999</v>
      </c>
      <c r="M65" s="329">
        <v>119.108133</v>
      </c>
    </row>
    <row r="66" spans="1:13" s="231" customFormat="1" x14ac:dyDescent="0.25">
      <c r="A66" s="616" t="s">
        <v>245</v>
      </c>
      <c r="B66" s="280"/>
      <c r="C66" s="280"/>
      <c r="D66" s="280"/>
      <c r="E66" s="280"/>
      <c r="F66" s="280"/>
      <c r="G66" s="280"/>
      <c r="H66" s="280"/>
      <c r="I66" s="280"/>
      <c r="J66" s="280">
        <v>26.960941999999999</v>
      </c>
      <c r="K66" s="280">
        <v>19.278856999999999</v>
      </c>
      <c r="L66" s="280"/>
      <c r="M66" s="280"/>
    </row>
    <row r="67" spans="1:13" s="319" customFormat="1" ht="17.45" customHeight="1" x14ac:dyDescent="0.25">
      <c r="A67" s="354" t="s">
        <v>313</v>
      </c>
      <c r="B67" s="280">
        <v>16961.833976000002</v>
      </c>
      <c r="C67" s="280">
        <v>17214.082633999999</v>
      </c>
      <c r="D67" s="280">
        <v>17700.867055999999</v>
      </c>
      <c r="E67" s="280">
        <v>18537.104653999999</v>
      </c>
      <c r="F67" s="280">
        <v>20528.141006999998</v>
      </c>
      <c r="G67" s="280">
        <v>21659.884867000001</v>
      </c>
      <c r="H67" s="280">
        <v>21950.865686000001</v>
      </c>
      <c r="I67" s="280">
        <v>21245.209212999998</v>
      </c>
      <c r="J67" s="280">
        <v>22002.657934999999</v>
      </c>
      <c r="K67" s="280">
        <v>22678.259173999999</v>
      </c>
      <c r="L67" s="280">
        <v>23581.252206000001</v>
      </c>
      <c r="M67" s="280">
        <v>23884.731521000002</v>
      </c>
    </row>
    <row r="68" spans="1:13" s="319" customFormat="1" ht="17.45" customHeight="1" thickBot="1" x14ac:dyDescent="0.3">
      <c r="A68" s="603" t="s">
        <v>314</v>
      </c>
      <c r="B68" s="604">
        <v>608.15936399999998</v>
      </c>
      <c r="C68" s="604">
        <v>615.05942500000003</v>
      </c>
      <c r="D68" s="604">
        <v>627.54793500000005</v>
      </c>
      <c r="E68" s="604">
        <v>612.54741899999999</v>
      </c>
      <c r="F68" s="604">
        <v>597.98720200000002</v>
      </c>
      <c r="G68" s="604">
        <v>600.58498999999995</v>
      </c>
      <c r="H68" s="604">
        <v>586.54557499999999</v>
      </c>
      <c r="I68" s="604">
        <v>564.42702099999997</v>
      </c>
      <c r="J68" s="604">
        <v>560.19651299999998</v>
      </c>
      <c r="K68" s="604">
        <v>560.60905500000001</v>
      </c>
      <c r="L68" s="604">
        <v>857.35821599999997</v>
      </c>
      <c r="M68" s="604">
        <v>1083.137127</v>
      </c>
    </row>
    <row r="69" spans="1:13" s="366" customFormat="1" x14ac:dyDescent="0.2">
      <c r="A69" s="299" t="s">
        <v>315</v>
      </c>
      <c r="B69" s="363"/>
    </row>
    <row r="70" spans="1:13" s="231" customFormat="1" ht="15.95" customHeight="1" x14ac:dyDescent="0.25">
      <c r="A70" s="595" t="s">
        <v>319</v>
      </c>
      <c r="B70" s="595"/>
    </row>
    <row r="71" spans="1:13" x14ac:dyDescent="0.25">
      <c r="A71" s="235"/>
      <c r="B71" s="382"/>
    </row>
    <row r="72" spans="1:13" x14ac:dyDescent="0.25">
      <c r="A72" s="235"/>
      <c r="B72" s="235"/>
    </row>
    <row r="73" spans="1:13" x14ac:dyDescent="0.25">
      <c r="A73" s="235"/>
      <c r="B73" s="235"/>
    </row>
    <row r="74" spans="1:13" x14ac:dyDescent="0.25">
      <c r="A74" s="601"/>
      <c r="B74" s="601"/>
      <c r="C74" s="404"/>
      <c r="D74" s="404"/>
      <c r="E74" s="404"/>
      <c r="F74" s="404"/>
      <c r="G74" s="404"/>
      <c r="H74" s="404"/>
      <c r="I74" s="404" t="s">
        <v>570</v>
      </c>
      <c r="J74" s="404"/>
      <c r="K74" s="404"/>
      <c r="L74" s="404"/>
      <c r="M74" s="404"/>
    </row>
    <row r="75" spans="1:13" ht="15.75" x14ac:dyDescent="0.25">
      <c r="A75" s="238"/>
      <c r="B75" s="236"/>
      <c r="C75" s="237"/>
      <c r="D75" s="404"/>
      <c r="E75" s="404"/>
      <c r="F75" s="404"/>
      <c r="G75" s="404" t="s">
        <v>571</v>
      </c>
      <c r="H75" s="404"/>
      <c r="I75" s="237"/>
      <c r="J75" s="237"/>
      <c r="K75" s="237"/>
      <c r="L75" s="237"/>
      <c r="M75" s="237"/>
    </row>
    <row r="76" spans="1:13" ht="15.75" x14ac:dyDescent="0.25">
      <c r="A76" s="238"/>
      <c r="B76" s="236"/>
      <c r="C76" s="237"/>
      <c r="D76" s="404"/>
      <c r="E76" s="404"/>
      <c r="F76" s="404" t="s">
        <v>572</v>
      </c>
      <c r="G76" s="404"/>
      <c r="H76" s="404"/>
      <c r="I76" s="237"/>
      <c r="J76" s="237"/>
      <c r="K76" s="237"/>
      <c r="L76" s="237"/>
      <c r="M76" s="237"/>
    </row>
    <row r="77" spans="1:13" ht="16.5" thickBot="1" x14ac:dyDescent="0.3">
      <c r="A77" s="238"/>
      <c r="B77" s="236"/>
      <c r="C77" s="237"/>
      <c r="D77" s="404"/>
      <c r="E77" s="404" t="s">
        <v>573</v>
      </c>
      <c r="F77" s="404"/>
      <c r="G77" s="404"/>
      <c r="H77" s="404"/>
      <c r="I77" s="237"/>
      <c r="J77" s="237"/>
      <c r="K77" s="237"/>
      <c r="L77" s="237"/>
      <c r="M77" s="237"/>
    </row>
    <row r="78" spans="1:13" x14ac:dyDescent="0.2">
      <c r="A78" s="587" t="s">
        <v>574</v>
      </c>
      <c r="B78" s="246">
        <v>2013</v>
      </c>
      <c r="C78" s="246">
        <v>2014</v>
      </c>
      <c r="D78" s="246">
        <v>2015</v>
      </c>
      <c r="E78" s="246">
        <v>2016</v>
      </c>
      <c r="F78" s="246">
        <v>2017</v>
      </c>
      <c r="G78" s="246">
        <v>2018</v>
      </c>
      <c r="H78" s="246">
        <v>2019</v>
      </c>
      <c r="I78" s="246">
        <v>2020</v>
      </c>
      <c r="J78" s="246">
        <v>2021</v>
      </c>
      <c r="K78" s="246">
        <v>2022</v>
      </c>
      <c r="L78" s="246">
        <v>2023</v>
      </c>
      <c r="M78" s="246">
        <v>2024</v>
      </c>
    </row>
    <row r="79" spans="1:13" ht="14.25" x14ac:dyDescent="0.2">
      <c r="A79" s="242" t="s">
        <v>567</v>
      </c>
      <c r="B79" s="602">
        <v>66.078559999999996</v>
      </c>
      <c r="C79" s="602">
        <v>66.412931999999998</v>
      </c>
      <c r="D79" s="602">
        <v>66.735726</v>
      </c>
      <c r="E79" s="602">
        <v>67.042405000000002</v>
      </c>
      <c r="F79" s="602">
        <v>67.357996999999997</v>
      </c>
      <c r="G79" s="602">
        <v>67.609086000000005</v>
      </c>
      <c r="H79" s="602">
        <v>67.751838000000006</v>
      </c>
      <c r="I79" s="602">
        <v>67.761092000000005</v>
      </c>
      <c r="J79" s="602">
        <v>67.973330000000004</v>
      </c>
      <c r="K79" s="602">
        <v>68.229197999999997</v>
      </c>
      <c r="L79" s="602">
        <v>68.388306999999998</v>
      </c>
      <c r="M79" s="602">
        <v>68.620564999999999</v>
      </c>
    </row>
    <row r="80" spans="1:13" x14ac:dyDescent="0.2">
      <c r="A80" s="242" t="s">
        <v>583</v>
      </c>
      <c r="B80" s="627">
        <v>17</v>
      </c>
      <c r="C80" s="627">
        <v>17</v>
      </c>
      <c r="D80" s="627">
        <v>17</v>
      </c>
      <c r="E80" s="627">
        <v>17</v>
      </c>
      <c r="F80" s="627">
        <v>17</v>
      </c>
      <c r="G80" s="627">
        <v>17</v>
      </c>
      <c r="H80" s="627">
        <v>17</v>
      </c>
      <c r="I80" s="627">
        <v>17</v>
      </c>
      <c r="J80" s="627">
        <v>17</v>
      </c>
      <c r="K80" s="627">
        <v>17</v>
      </c>
      <c r="L80" s="627">
        <v>17</v>
      </c>
      <c r="M80" s="627">
        <v>17</v>
      </c>
    </row>
    <row r="81" spans="1:13" ht="25.5" x14ac:dyDescent="0.25">
      <c r="A81" s="596" t="s">
        <v>1987</v>
      </c>
      <c r="B81" s="589"/>
      <c r="C81" s="589"/>
      <c r="D81" s="589"/>
      <c r="E81" s="589"/>
      <c r="F81" s="589"/>
      <c r="G81" s="589"/>
      <c r="H81" s="589"/>
      <c r="I81" s="589"/>
      <c r="J81" s="589"/>
      <c r="K81" s="589"/>
      <c r="L81" s="589"/>
      <c r="M81" s="589"/>
    </row>
    <row r="82" spans="1:13" x14ac:dyDescent="0.25">
      <c r="A82" s="311" t="s">
        <v>256</v>
      </c>
      <c r="B82" s="312">
        <v>445.27120600000001</v>
      </c>
      <c r="C82" s="312">
        <v>391.475618</v>
      </c>
      <c r="D82" s="312">
        <v>564.02523799999994</v>
      </c>
      <c r="E82" s="312">
        <v>493.41211299999998</v>
      </c>
      <c r="F82" s="312">
        <v>1112.97461</v>
      </c>
      <c r="G82" s="312">
        <v>1457.0359550000001</v>
      </c>
      <c r="H82" s="312">
        <v>1649.296732</v>
      </c>
      <c r="I82" s="312">
        <v>1926.485238</v>
      </c>
      <c r="J82" s="312">
        <v>1881.769751</v>
      </c>
      <c r="K82" s="312">
        <v>2046.8923380000001</v>
      </c>
      <c r="L82" s="312">
        <v>2600.5024370000001</v>
      </c>
      <c r="M82" s="312">
        <v>2588.5340510000001</v>
      </c>
    </row>
    <row r="83" spans="1:13" x14ac:dyDescent="0.25">
      <c r="A83" s="320" t="s">
        <v>257</v>
      </c>
      <c r="B83" s="321">
        <v>24.278010999999999</v>
      </c>
      <c r="C83" s="321">
        <v>34.950515000000003</v>
      </c>
      <c r="D83" s="321">
        <v>63.099209999999999</v>
      </c>
      <c r="E83" s="321">
        <v>46.439579999999999</v>
      </c>
      <c r="F83" s="321">
        <v>53.334842000000002</v>
      </c>
      <c r="G83" s="321">
        <v>48.395175999999999</v>
      </c>
      <c r="H83" s="321">
        <v>26.597732000000001</v>
      </c>
      <c r="I83" s="321">
        <v>26.598749999999999</v>
      </c>
      <c r="J83" s="321">
        <v>45.043588</v>
      </c>
      <c r="K83" s="321">
        <v>61.812857000000001</v>
      </c>
      <c r="L83" s="321">
        <v>21.789145999999999</v>
      </c>
      <c r="M83" s="321">
        <v>37.994138999999997</v>
      </c>
    </row>
    <row r="84" spans="1:13" x14ac:dyDescent="0.25">
      <c r="A84" s="320" t="s">
        <v>258</v>
      </c>
      <c r="B84" s="321">
        <v>209.539466</v>
      </c>
      <c r="C84" s="321">
        <v>142.18338199999999</v>
      </c>
      <c r="D84" s="321">
        <v>146.07075599999999</v>
      </c>
      <c r="E84" s="321">
        <v>113.553645</v>
      </c>
      <c r="F84" s="321">
        <v>292.47644400000001</v>
      </c>
      <c r="G84" s="321">
        <v>159.03233499999999</v>
      </c>
      <c r="H84" s="321">
        <v>206.86317099999999</v>
      </c>
      <c r="I84" s="321">
        <v>207.57042899999999</v>
      </c>
      <c r="J84" s="321">
        <v>207.218388</v>
      </c>
      <c r="K84" s="321">
        <v>220.46604400000001</v>
      </c>
      <c r="L84" s="321">
        <v>239.681892</v>
      </c>
      <c r="M84" s="321">
        <v>300.239755</v>
      </c>
    </row>
    <row r="85" spans="1:13" x14ac:dyDescent="0.25">
      <c r="A85" s="320" t="s">
        <v>321</v>
      </c>
      <c r="B85" s="321">
        <v>0.222718</v>
      </c>
      <c r="C85" s="321">
        <v>0.19806000000000001</v>
      </c>
      <c r="D85" s="321">
        <v>9.1522999999999993E-2</v>
      </c>
      <c r="E85" s="321">
        <v>0.15185699999999999</v>
      </c>
      <c r="F85" s="321">
        <v>7.6276999999999998E-2</v>
      </c>
      <c r="G85" s="321">
        <v>0.42232799999999998</v>
      </c>
      <c r="H85" s="321">
        <v>0.57423500000000005</v>
      </c>
      <c r="I85" s="321">
        <v>0.101891</v>
      </c>
      <c r="J85" s="321">
        <v>0.68484699999999998</v>
      </c>
      <c r="K85" s="321">
        <v>0.15389800000000001</v>
      </c>
      <c r="L85" s="321">
        <v>0.285132</v>
      </c>
      <c r="M85" s="321">
        <v>0.141211</v>
      </c>
    </row>
    <row r="86" spans="1:13" x14ac:dyDescent="0.25">
      <c r="A86" s="320" t="s">
        <v>259</v>
      </c>
      <c r="B86" s="321">
        <v>211.231009</v>
      </c>
      <c r="C86" s="321">
        <v>214.14366000000001</v>
      </c>
      <c r="D86" s="321">
        <v>354.76374700000002</v>
      </c>
      <c r="E86" s="321">
        <v>333.26702899999998</v>
      </c>
      <c r="F86" s="321">
        <v>767.08704599999999</v>
      </c>
      <c r="G86" s="321">
        <v>1249.1861140000001</v>
      </c>
      <c r="H86" s="321">
        <v>1415.2615929999999</v>
      </c>
      <c r="I86" s="321">
        <v>1692.2141670000001</v>
      </c>
      <c r="J86" s="321">
        <v>1628.8229269999999</v>
      </c>
      <c r="K86" s="321">
        <v>1764.4595380000001</v>
      </c>
      <c r="L86" s="321">
        <v>2338.7462650000002</v>
      </c>
      <c r="M86" s="321">
        <v>2250.1589429999999</v>
      </c>
    </row>
    <row r="87" spans="1:13" x14ac:dyDescent="0.25">
      <c r="A87" s="378" t="s">
        <v>338</v>
      </c>
      <c r="B87" s="339">
        <v>0</v>
      </c>
      <c r="C87" s="339">
        <v>0</v>
      </c>
      <c r="D87" s="339">
        <v>120.603481</v>
      </c>
      <c r="E87" s="339">
        <v>178.43991399999999</v>
      </c>
      <c r="F87" s="339">
        <v>748.07799599999998</v>
      </c>
      <c r="G87" s="339">
        <v>1245.5808810000001</v>
      </c>
      <c r="H87" s="339">
        <v>1411.947126</v>
      </c>
      <c r="I87" s="339">
        <v>1687.60248</v>
      </c>
      <c r="J87" s="339">
        <v>1624.096329</v>
      </c>
      <c r="K87" s="339">
        <v>1756.999067</v>
      </c>
      <c r="L87" s="339">
        <v>2325.734962</v>
      </c>
      <c r="M87" s="339">
        <v>2243.283645</v>
      </c>
    </row>
    <row r="88" spans="1:13" x14ac:dyDescent="0.25">
      <c r="A88" s="379" t="s">
        <v>260</v>
      </c>
      <c r="B88" s="280">
        <v>0.14305599999999999</v>
      </c>
      <c r="C88" s="280">
        <v>0</v>
      </c>
      <c r="D88" s="280">
        <v>0</v>
      </c>
      <c r="E88" s="280">
        <v>3.7853629999999998</v>
      </c>
      <c r="F88" s="280">
        <v>1.8624289999999999</v>
      </c>
      <c r="G88" s="280">
        <v>3.1123129999999999</v>
      </c>
      <c r="H88" s="280">
        <v>12.465642000000001</v>
      </c>
      <c r="I88" s="280">
        <v>20.534236</v>
      </c>
      <c r="J88" s="280">
        <v>22.810511000000002</v>
      </c>
      <c r="K88" s="280">
        <v>21.358325000000001</v>
      </c>
      <c r="L88" s="280">
        <v>41.686494000000003</v>
      </c>
      <c r="M88" s="280">
        <v>38.370387000000001</v>
      </c>
    </row>
    <row r="89" spans="1:13" x14ac:dyDescent="0.25">
      <c r="A89" s="336" t="s">
        <v>263</v>
      </c>
      <c r="B89" s="312">
        <v>2744.4081700000002</v>
      </c>
      <c r="C89" s="312">
        <v>2811.5134029999999</v>
      </c>
      <c r="D89" s="312">
        <v>2745.77556</v>
      </c>
      <c r="E89" s="312">
        <v>2900.3973070000002</v>
      </c>
      <c r="F89" s="312">
        <v>2817.368469</v>
      </c>
      <c r="G89" s="312">
        <v>2734.8406580000001</v>
      </c>
      <c r="H89" s="312">
        <v>3053.995727</v>
      </c>
      <c r="I89" s="312">
        <v>2873.8825189999998</v>
      </c>
      <c r="J89" s="312">
        <v>3391.5005000000001</v>
      </c>
      <c r="K89" s="312">
        <v>3420.161036</v>
      </c>
      <c r="L89" s="312">
        <v>3547.854648</v>
      </c>
      <c r="M89" s="312">
        <v>3406.4657309999998</v>
      </c>
    </row>
    <row r="90" spans="1:13" x14ac:dyDescent="0.25">
      <c r="A90" s="320" t="s">
        <v>326</v>
      </c>
      <c r="B90" s="321">
        <v>8.1093840000000004</v>
      </c>
      <c r="C90" s="321">
        <v>7.4290279999999997</v>
      </c>
      <c r="D90" s="321">
        <v>8.1146639999999994</v>
      </c>
      <c r="E90" s="321">
        <v>10.438237000000001</v>
      </c>
      <c r="F90" s="321">
        <v>22.94885</v>
      </c>
      <c r="G90" s="321">
        <v>20.014530000000001</v>
      </c>
      <c r="H90" s="321">
        <v>20.062830999999999</v>
      </c>
      <c r="I90" s="321">
        <v>21.349857</v>
      </c>
      <c r="J90" s="321">
        <v>18.246801000000001</v>
      </c>
      <c r="K90" s="321">
        <v>20.698021000000001</v>
      </c>
      <c r="L90" s="321">
        <v>18.816642999999999</v>
      </c>
      <c r="M90" s="321">
        <v>28.779184999999998</v>
      </c>
    </row>
    <row r="91" spans="1:13" x14ac:dyDescent="0.25">
      <c r="A91" s="320" t="s">
        <v>265</v>
      </c>
      <c r="B91" s="321">
        <v>22.157620000000001</v>
      </c>
      <c r="C91" s="321">
        <v>10.759474000000001</v>
      </c>
      <c r="D91" s="321">
        <v>20.526774</v>
      </c>
      <c r="E91" s="321">
        <v>13.650207999999999</v>
      </c>
      <c r="F91" s="321">
        <v>15.091801</v>
      </c>
      <c r="G91" s="321">
        <v>16.155514</v>
      </c>
      <c r="H91" s="321">
        <v>14.250071999999999</v>
      </c>
      <c r="I91" s="321">
        <v>13.899578</v>
      </c>
      <c r="J91" s="321">
        <v>11.835903</v>
      </c>
      <c r="K91" s="321">
        <v>8.2031960000000002</v>
      </c>
      <c r="L91" s="321">
        <v>13.293998</v>
      </c>
      <c r="M91" s="321">
        <v>2.2545069999999998</v>
      </c>
    </row>
    <row r="92" spans="1:13" x14ac:dyDescent="0.25">
      <c r="A92" s="320" t="s">
        <v>266</v>
      </c>
      <c r="B92" s="321">
        <v>2066.805816</v>
      </c>
      <c r="C92" s="321">
        <v>2124.8139649999998</v>
      </c>
      <c r="D92" s="321">
        <v>2050.3692270000001</v>
      </c>
      <c r="E92" s="321">
        <v>2250.540387</v>
      </c>
      <c r="F92" s="321">
        <v>2245.9556619999998</v>
      </c>
      <c r="G92" s="321">
        <v>2169.3417829999999</v>
      </c>
      <c r="H92" s="321">
        <v>2304.4969040000001</v>
      </c>
      <c r="I92" s="321">
        <v>2245.6797270000002</v>
      </c>
      <c r="J92" s="321">
        <v>2684.1726920000001</v>
      </c>
      <c r="K92" s="321">
        <v>2681.5999729999999</v>
      </c>
      <c r="L92" s="321">
        <v>2775.6214249999998</v>
      </c>
      <c r="M92" s="321">
        <v>2570.485862</v>
      </c>
    </row>
    <row r="93" spans="1:13" x14ac:dyDescent="0.25">
      <c r="A93" s="320" t="s">
        <v>267</v>
      </c>
      <c r="B93" s="321">
        <v>537.83836799999995</v>
      </c>
      <c r="C93" s="321">
        <v>568.17899299999999</v>
      </c>
      <c r="D93" s="321">
        <v>552.57801300000006</v>
      </c>
      <c r="E93" s="321">
        <v>521.72499500000004</v>
      </c>
      <c r="F93" s="321">
        <v>431.063355</v>
      </c>
      <c r="G93" s="321">
        <v>423.40058499999998</v>
      </c>
      <c r="H93" s="321">
        <v>459.800792</v>
      </c>
      <c r="I93" s="321">
        <v>399.81986999999998</v>
      </c>
      <c r="J93" s="321">
        <v>440.809462</v>
      </c>
      <c r="K93" s="321">
        <v>492.86090999999999</v>
      </c>
      <c r="L93" s="321">
        <v>518.83179299999995</v>
      </c>
      <c r="M93" s="321">
        <v>503.669332</v>
      </c>
    </row>
    <row r="94" spans="1:13" x14ac:dyDescent="0.25">
      <c r="A94" s="378" t="s">
        <v>339</v>
      </c>
      <c r="B94" s="339">
        <v>298.30783400000001</v>
      </c>
      <c r="C94" s="339">
        <v>308.77168499999999</v>
      </c>
      <c r="D94" s="339">
        <v>317.29555599999998</v>
      </c>
      <c r="E94" s="339">
        <v>285.782983</v>
      </c>
      <c r="F94" s="339">
        <v>210.339843</v>
      </c>
      <c r="G94" s="339">
        <v>198.56473199999999</v>
      </c>
      <c r="H94" s="339">
        <v>193.53103200000001</v>
      </c>
      <c r="I94" s="339">
        <v>206.502714</v>
      </c>
      <c r="J94" s="339">
        <v>213.17156700000001</v>
      </c>
      <c r="K94" s="339">
        <v>242.22217599999999</v>
      </c>
      <c r="L94" s="339">
        <v>258.67447900000002</v>
      </c>
      <c r="M94" s="339">
        <v>250.57221799999999</v>
      </c>
    </row>
    <row r="95" spans="1:13" x14ac:dyDescent="0.25">
      <c r="A95" s="380" t="s">
        <v>340</v>
      </c>
      <c r="B95" s="339">
        <v>31.988994999999999</v>
      </c>
      <c r="C95" s="339">
        <v>28.799989</v>
      </c>
      <c r="D95" s="339">
        <v>21.704097999999998</v>
      </c>
      <c r="E95" s="339">
        <v>14.554563999999999</v>
      </c>
      <c r="F95" s="339">
        <v>11.664356</v>
      </c>
      <c r="G95" s="339">
        <v>15.550735</v>
      </c>
      <c r="H95" s="339">
        <v>9.7759509999999992</v>
      </c>
      <c r="I95" s="339">
        <v>8.9283629999999992</v>
      </c>
      <c r="J95" s="339">
        <v>17.053536000000001</v>
      </c>
      <c r="K95" s="339">
        <v>16.169415000000001</v>
      </c>
      <c r="L95" s="339">
        <v>16.550802999999998</v>
      </c>
      <c r="M95" s="339">
        <v>8.715052</v>
      </c>
    </row>
    <row r="96" spans="1:13" x14ac:dyDescent="0.25">
      <c r="A96" s="380" t="s">
        <v>341</v>
      </c>
      <c r="B96" s="339">
        <v>166.39041399999999</v>
      </c>
      <c r="C96" s="339">
        <v>182.76743300000001</v>
      </c>
      <c r="D96" s="339">
        <v>183.67610300000001</v>
      </c>
      <c r="E96" s="339">
        <v>192.94864100000001</v>
      </c>
      <c r="F96" s="339">
        <v>182.74828199999999</v>
      </c>
      <c r="G96" s="339">
        <v>173.466621</v>
      </c>
      <c r="H96" s="339">
        <v>222.718593</v>
      </c>
      <c r="I96" s="339">
        <v>156.792292</v>
      </c>
      <c r="J96" s="339">
        <v>182.025622</v>
      </c>
      <c r="K96" s="339">
        <v>191.58301900000001</v>
      </c>
      <c r="L96" s="339">
        <v>190.56759299999999</v>
      </c>
      <c r="M96" s="339">
        <v>166.999538</v>
      </c>
    </row>
    <row r="97" spans="1:13" x14ac:dyDescent="0.25">
      <c r="A97" s="380" t="s">
        <v>342</v>
      </c>
      <c r="B97" s="339">
        <v>41.151122999999998</v>
      </c>
      <c r="C97" s="339">
        <v>47.839883999999998</v>
      </c>
      <c r="D97" s="339">
        <v>29.902255</v>
      </c>
      <c r="E97" s="339">
        <v>28.438806</v>
      </c>
      <c r="F97" s="339">
        <v>26.310873000000001</v>
      </c>
      <c r="G97" s="339">
        <v>35.818494999999999</v>
      </c>
      <c r="H97" s="339">
        <v>33.775215000000003</v>
      </c>
      <c r="I97" s="339">
        <v>27.596499000000001</v>
      </c>
      <c r="J97" s="339">
        <v>28.558736</v>
      </c>
      <c r="K97" s="339">
        <v>42.886299000000001</v>
      </c>
      <c r="L97" s="339">
        <v>53.038916999999998</v>
      </c>
      <c r="M97" s="339">
        <v>77.382523000000006</v>
      </c>
    </row>
    <row r="98" spans="1:13" x14ac:dyDescent="0.25">
      <c r="A98" s="328" t="s">
        <v>268</v>
      </c>
      <c r="B98" s="329">
        <v>109.49698100000001</v>
      </c>
      <c r="C98" s="329">
        <v>100.331941</v>
      </c>
      <c r="D98" s="329">
        <v>114.186881</v>
      </c>
      <c r="E98" s="329">
        <v>104.04347799999999</v>
      </c>
      <c r="F98" s="329">
        <v>102.30880000000001</v>
      </c>
      <c r="G98" s="329">
        <v>105.928245</v>
      </c>
      <c r="H98" s="329">
        <v>255.38512600000001</v>
      </c>
      <c r="I98" s="329">
        <v>193.13348500000001</v>
      </c>
      <c r="J98" s="329">
        <v>236.43563900000001</v>
      </c>
      <c r="K98" s="329">
        <v>216.79893300000001</v>
      </c>
      <c r="L98" s="329">
        <v>221.29078799999999</v>
      </c>
      <c r="M98" s="329">
        <v>301.27684399999998</v>
      </c>
    </row>
    <row r="99" spans="1:13" x14ac:dyDescent="0.25">
      <c r="A99" s="336" t="s">
        <v>269</v>
      </c>
      <c r="B99" s="312">
        <v>413.81917600000003</v>
      </c>
      <c r="C99" s="312">
        <v>448.13161700000001</v>
      </c>
      <c r="D99" s="312">
        <v>468.26299899999998</v>
      </c>
      <c r="E99" s="312">
        <v>320.56609700000001</v>
      </c>
      <c r="F99" s="312">
        <v>329.27280200000001</v>
      </c>
      <c r="G99" s="312">
        <v>357.24430999999998</v>
      </c>
      <c r="H99" s="312">
        <v>416.79479700000002</v>
      </c>
      <c r="I99" s="312">
        <v>460.499889</v>
      </c>
      <c r="J99" s="312">
        <v>485.134998</v>
      </c>
      <c r="K99" s="312">
        <v>493.42787099999998</v>
      </c>
      <c r="L99" s="312">
        <v>537.14985799999999</v>
      </c>
      <c r="M99" s="312">
        <v>518.29631600000005</v>
      </c>
    </row>
    <row r="100" spans="1:13" x14ac:dyDescent="0.25">
      <c r="A100" s="320" t="s">
        <v>270</v>
      </c>
      <c r="B100" s="321">
        <v>12.732675</v>
      </c>
      <c r="C100" s="321">
        <v>20.391736999999999</v>
      </c>
      <c r="D100" s="321">
        <v>35.777282999999997</v>
      </c>
      <c r="E100" s="321">
        <v>17.092447</v>
      </c>
      <c r="F100" s="321">
        <v>13.549007</v>
      </c>
      <c r="G100" s="321">
        <v>10.194388999999999</v>
      </c>
      <c r="H100" s="321">
        <v>1.4076930000000001</v>
      </c>
      <c r="I100" s="321">
        <v>2.172955</v>
      </c>
      <c r="J100" s="321">
        <v>0.31632300000000002</v>
      </c>
      <c r="K100" s="321">
        <v>3.0681050000000001</v>
      </c>
      <c r="L100" s="321">
        <v>11.156321999999999</v>
      </c>
      <c r="M100" s="321">
        <v>10.825839</v>
      </c>
    </row>
    <row r="101" spans="1:13" x14ac:dyDescent="0.25">
      <c r="A101" s="320" t="s">
        <v>271</v>
      </c>
      <c r="B101" s="321">
        <v>277.31232799999998</v>
      </c>
      <c r="C101" s="321">
        <v>261.87647700000002</v>
      </c>
      <c r="D101" s="321">
        <v>268.54317300000002</v>
      </c>
      <c r="E101" s="321">
        <v>190.89982900000001</v>
      </c>
      <c r="F101" s="321">
        <v>198.06688600000001</v>
      </c>
      <c r="G101" s="321">
        <v>228.484793</v>
      </c>
      <c r="H101" s="321">
        <v>242.58480599999999</v>
      </c>
      <c r="I101" s="321">
        <v>257.24879499999997</v>
      </c>
      <c r="J101" s="321">
        <v>244.44647499999999</v>
      </c>
      <c r="K101" s="321">
        <v>244.41571400000001</v>
      </c>
      <c r="L101" s="321">
        <v>236.14177599999999</v>
      </c>
      <c r="M101" s="321">
        <v>260.70577800000001</v>
      </c>
    </row>
    <row r="102" spans="1:13" x14ac:dyDescent="0.25">
      <c r="A102" s="320" t="s">
        <v>272</v>
      </c>
      <c r="B102" s="321">
        <v>107.437984</v>
      </c>
      <c r="C102" s="321">
        <v>150.03894600000001</v>
      </c>
      <c r="D102" s="321">
        <v>139.74767199999999</v>
      </c>
      <c r="E102" s="321">
        <v>101.620966</v>
      </c>
      <c r="F102" s="321">
        <v>110.124743</v>
      </c>
      <c r="G102" s="321">
        <v>109.908038</v>
      </c>
      <c r="H102" s="321">
        <v>153.79073600000001</v>
      </c>
      <c r="I102" s="321">
        <v>188.70728500000001</v>
      </c>
      <c r="J102" s="321">
        <v>228.44334499999999</v>
      </c>
      <c r="K102" s="321">
        <v>238.27677</v>
      </c>
      <c r="L102" s="321">
        <v>279.29899699999999</v>
      </c>
      <c r="M102" s="321">
        <v>237.21118000000001</v>
      </c>
    </row>
    <row r="103" spans="1:13" x14ac:dyDescent="0.25">
      <c r="A103" s="337" t="s">
        <v>273</v>
      </c>
      <c r="B103" s="329">
        <v>14.134258000000001</v>
      </c>
      <c r="C103" s="329">
        <v>14.01465</v>
      </c>
      <c r="D103" s="329">
        <v>22.680869999999999</v>
      </c>
      <c r="E103" s="329">
        <v>9.7282449999999994</v>
      </c>
      <c r="F103" s="329">
        <v>6.6529040000000004</v>
      </c>
      <c r="G103" s="329">
        <v>6.8037450000000002</v>
      </c>
      <c r="H103" s="329">
        <v>16.031846000000002</v>
      </c>
      <c r="I103" s="329">
        <v>10.998887</v>
      </c>
      <c r="J103" s="329">
        <v>10.872070000000001</v>
      </c>
      <c r="K103" s="329">
        <v>6.4258670000000002</v>
      </c>
      <c r="L103" s="329">
        <v>9.1166160000000005</v>
      </c>
      <c r="M103" s="329">
        <v>7.3513450000000002</v>
      </c>
    </row>
    <row r="104" spans="1:13" x14ac:dyDescent="0.25">
      <c r="A104" s="403" t="s">
        <v>274</v>
      </c>
      <c r="B104" s="312">
        <v>86.558081000000001</v>
      </c>
      <c r="C104" s="312">
        <v>82.168150999999995</v>
      </c>
      <c r="D104" s="312">
        <v>76.444250999999994</v>
      </c>
      <c r="E104" s="312">
        <v>64.760102000000003</v>
      </c>
      <c r="F104" s="312">
        <v>40.279704000000002</v>
      </c>
      <c r="G104" s="312">
        <v>56.642812999999997</v>
      </c>
      <c r="H104" s="312">
        <v>45.001797000000003</v>
      </c>
      <c r="I104" s="312">
        <v>46.045093000000001</v>
      </c>
      <c r="J104" s="312">
        <v>58.145414000000002</v>
      </c>
      <c r="K104" s="312">
        <v>54.984938999999997</v>
      </c>
      <c r="L104" s="312">
        <v>71.709137999999996</v>
      </c>
      <c r="M104" s="312">
        <v>83.640798000000004</v>
      </c>
    </row>
    <row r="105" spans="1:13" x14ac:dyDescent="0.25">
      <c r="A105" s="237" t="s">
        <v>343</v>
      </c>
      <c r="B105" s="321">
        <v>0.24152000000000001</v>
      </c>
      <c r="C105" s="321">
        <v>9.5999999999999992E-3</v>
      </c>
      <c r="D105" s="321">
        <v>2.9494750000000001</v>
      </c>
      <c r="E105" s="321">
        <v>2.5861499999999999</v>
      </c>
      <c r="F105" s="321">
        <v>3.4817089999999999</v>
      </c>
      <c r="G105" s="321">
        <v>0.65</v>
      </c>
      <c r="H105" s="321">
        <v>1.5000119999999999</v>
      </c>
      <c r="I105" s="321">
        <v>0</v>
      </c>
      <c r="J105" s="321">
        <v>2.0191650000000001</v>
      </c>
      <c r="K105" s="321">
        <v>9.0996999999999995E-2</v>
      </c>
      <c r="L105" s="321">
        <v>0</v>
      </c>
      <c r="M105" s="321">
        <v>0</v>
      </c>
    </row>
    <row r="106" spans="1:13" x14ac:dyDescent="0.25">
      <c r="A106" s="237" t="s">
        <v>331</v>
      </c>
      <c r="B106" s="321">
        <v>31.48837</v>
      </c>
      <c r="C106" s="321">
        <v>36.712663999999997</v>
      </c>
      <c r="D106" s="321">
        <v>31.016197999999999</v>
      </c>
      <c r="E106" s="321">
        <v>26.151405</v>
      </c>
      <c r="F106" s="321">
        <v>24.057210000000001</v>
      </c>
      <c r="G106" s="321">
        <v>27.084395000000001</v>
      </c>
      <c r="H106" s="321">
        <v>27.109154</v>
      </c>
      <c r="I106" s="321">
        <v>29.401409000000001</v>
      </c>
      <c r="J106" s="321">
        <v>34.318984999999998</v>
      </c>
      <c r="K106" s="321">
        <v>38.710839999999997</v>
      </c>
      <c r="L106" s="321">
        <v>51.351761000000003</v>
      </c>
      <c r="M106" s="321">
        <v>59.883524000000001</v>
      </c>
    </row>
    <row r="107" spans="1:13" x14ac:dyDescent="0.25">
      <c r="A107" s="398" t="s">
        <v>344</v>
      </c>
      <c r="B107" s="329">
        <v>54.828189999999999</v>
      </c>
      <c r="C107" s="329">
        <v>45.445886000000002</v>
      </c>
      <c r="D107" s="329">
        <v>42.478577000000001</v>
      </c>
      <c r="E107" s="329">
        <v>36.022545000000001</v>
      </c>
      <c r="F107" s="329">
        <v>12.740784</v>
      </c>
      <c r="G107" s="329">
        <v>28.908418000000001</v>
      </c>
      <c r="H107" s="329">
        <v>16.392631000000002</v>
      </c>
      <c r="I107" s="329">
        <v>16.643684</v>
      </c>
      <c r="J107" s="329">
        <v>21.807264</v>
      </c>
      <c r="K107" s="329">
        <v>16.1831</v>
      </c>
      <c r="L107" s="329">
        <v>20.357375999999999</v>
      </c>
      <c r="M107" s="329">
        <v>23.757273000000001</v>
      </c>
    </row>
    <row r="108" spans="1:13" x14ac:dyDescent="0.25">
      <c r="A108" s="403" t="s">
        <v>292</v>
      </c>
      <c r="B108" s="312">
        <v>1138.5150819999999</v>
      </c>
      <c r="C108" s="312">
        <v>1163.5002959999999</v>
      </c>
      <c r="D108" s="312">
        <v>1181.4465869999999</v>
      </c>
      <c r="E108" s="312">
        <v>1098.4630950000001</v>
      </c>
      <c r="F108" s="312">
        <v>1001.574927</v>
      </c>
      <c r="G108" s="312">
        <v>1043.4205139999999</v>
      </c>
      <c r="H108" s="312">
        <v>1075.674158</v>
      </c>
      <c r="I108" s="312">
        <v>1183.109588</v>
      </c>
      <c r="J108" s="312">
        <v>1277.477486</v>
      </c>
      <c r="K108" s="312">
        <v>1168.009609</v>
      </c>
      <c r="L108" s="312">
        <v>1204.677001</v>
      </c>
      <c r="M108" s="312">
        <v>1172.3004739999999</v>
      </c>
    </row>
    <row r="109" spans="1:13" x14ac:dyDescent="0.25">
      <c r="A109" s="237" t="s">
        <v>293</v>
      </c>
      <c r="B109" s="321">
        <v>29.164207999999999</v>
      </c>
      <c r="C109" s="321">
        <v>27.070173</v>
      </c>
      <c r="D109" s="321">
        <v>19.923694000000001</v>
      </c>
      <c r="E109" s="321">
        <v>23.693435999999998</v>
      </c>
      <c r="F109" s="321">
        <v>19.596654999999998</v>
      </c>
      <c r="G109" s="321">
        <v>31.846098999999999</v>
      </c>
      <c r="H109" s="321">
        <v>37.461111000000002</v>
      </c>
      <c r="I109" s="321">
        <v>43.600386</v>
      </c>
      <c r="J109" s="321">
        <v>45.541442000000004</v>
      </c>
      <c r="K109" s="321">
        <v>30.266690000000001</v>
      </c>
      <c r="L109" s="321">
        <v>37.994207000000003</v>
      </c>
      <c r="M109" s="321">
        <v>46.844048999999998</v>
      </c>
    </row>
    <row r="110" spans="1:13" x14ac:dyDescent="0.25">
      <c r="A110" s="237" t="s">
        <v>294</v>
      </c>
      <c r="B110" s="321">
        <v>811.57879400000002</v>
      </c>
      <c r="C110" s="321">
        <v>861.63965199999996</v>
      </c>
      <c r="D110" s="321">
        <v>899.87352099999998</v>
      </c>
      <c r="E110" s="321">
        <v>799.60766100000001</v>
      </c>
      <c r="F110" s="321">
        <v>764.924351</v>
      </c>
      <c r="G110" s="321">
        <v>814.06476499999997</v>
      </c>
      <c r="H110" s="321">
        <v>895.95602299999996</v>
      </c>
      <c r="I110" s="321">
        <v>1014.626118</v>
      </c>
      <c r="J110" s="321">
        <v>1088.1126870000001</v>
      </c>
      <c r="K110" s="321">
        <v>1020.961257</v>
      </c>
      <c r="L110" s="321">
        <v>1039.526971</v>
      </c>
      <c r="M110" s="321">
        <v>1010.0685590000001</v>
      </c>
    </row>
    <row r="111" spans="1:13" x14ac:dyDescent="0.25">
      <c r="A111" s="398" t="s">
        <v>295</v>
      </c>
      <c r="B111" s="329">
        <v>297.77207900000002</v>
      </c>
      <c r="C111" s="329">
        <v>274.79047000000003</v>
      </c>
      <c r="D111" s="329">
        <v>261.64937099999997</v>
      </c>
      <c r="E111" s="329">
        <v>275.16199699999999</v>
      </c>
      <c r="F111" s="329">
        <v>217.05392000000001</v>
      </c>
      <c r="G111" s="329">
        <v>197.50964999999999</v>
      </c>
      <c r="H111" s="329">
        <v>142.257023</v>
      </c>
      <c r="I111" s="329">
        <v>124.883083</v>
      </c>
      <c r="J111" s="329">
        <v>143.82335599999999</v>
      </c>
      <c r="K111" s="329">
        <v>116.781661</v>
      </c>
      <c r="L111" s="329">
        <v>127.155822</v>
      </c>
      <c r="M111" s="329">
        <v>115.38786500000001</v>
      </c>
    </row>
    <row r="112" spans="1:13" x14ac:dyDescent="0.25">
      <c r="A112" s="403" t="s">
        <v>296</v>
      </c>
      <c r="B112" s="312">
        <v>356.90015499999998</v>
      </c>
      <c r="C112" s="312">
        <v>320.691216</v>
      </c>
      <c r="D112" s="312">
        <v>338.82387299999999</v>
      </c>
      <c r="E112" s="312">
        <v>332.57004899999998</v>
      </c>
      <c r="F112" s="312">
        <v>288.52383800000001</v>
      </c>
      <c r="G112" s="312">
        <v>305.57114300000001</v>
      </c>
      <c r="H112" s="312">
        <v>281.05716699999999</v>
      </c>
      <c r="I112" s="312">
        <v>337.756663</v>
      </c>
      <c r="J112" s="312">
        <v>406.34308700000003</v>
      </c>
      <c r="K112" s="312">
        <v>411.37212199999999</v>
      </c>
      <c r="L112" s="312">
        <v>432.04890799999998</v>
      </c>
      <c r="M112" s="312">
        <v>449.79236900000001</v>
      </c>
    </row>
    <row r="113" spans="1:13" x14ac:dyDescent="0.25">
      <c r="A113" s="237" t="s">
        <v>297</v>
      </c>
      <c r="B113" s="321">
        <v>44.808463000000003</v>
      </c>
      <c r="C113" s="321">
        <v>41.258674999999997</v>
      </c>
      <c r="D113" s="321">
        <v>44.946924000000003</v>
      </c>
      <c r="E113" s="321">
        <v>43.368270000000003</v>
      </c>
      <c r="F113" s="321">
        <v>21.621527</v>
      </c>
      <c r="G113" s="321">
        <v>32.072912000000002</v>
      </c>
      <c r="H113" s="321">
        <v>22.354897000000001</v>
      </c>
      <c r="I113" s="321">
        <v>26.053878000000001</v>
      </c>
      <c r="J113" s="321">
        <v>19.506947</v>
      </c>
      <c r="K113" s="321">
        <v>17.869254000000002</v>
      </c>
      <c r="L113" s="321">
        <v>22.784943999999999</v>
      </c>
      <c r="M113" s="321">
        <v>16.784437</v>
      </c>
    </row>
    <row r="114" spans="1:13" x14ac:dyDescent="0.25">
      <c r="A114" s="237" t="s">
        <v>298</v>
      </c>
      <c r="B114" s="321">
        <v>4.8058589999999999</v>
      </c>
      <c r="C114" s="321">
        <v>4.1030949999999997</v>
      </c>
      <c r="D114" s="321">
        <v>5.3109460000000004</v>
      </c>
      <c r="E114" s="321">
        <v>6.5624380000000002</v>
      </c>
      <c r="F114" s="321">
        <v>12.077957</v>
      </c>
      <c r="G114" s="321">
        <v>6.3234870000000001</v>
      </c>
      <c r="H114" s="321">
        <v>8.7350169999999991</v>
      </c>
      <c r="I114" s="321">
        <v>8.3720599999999994</v>
      </c>
      <c r="J114" s="321">
        <v>21.064288000000001</v>
      </c>
      <c r="K114" s="321">
        <v>28.680039000000001</v>
      </c>
      <c r="L114" s="321">
        <v>29.798712999999999</v>
      </c>
      <c r="M114" s="321">
        <v>34.134520000000002</v>
      </c>
    </row>
    <row r="115" spans="1:13" x14ac:dyDescent="0.25">
      <c r="A115" s="237" t="s">
        <v>299</v>
      </c>
      <c r="B115" s="321">
        <v>86.280905000000004</v>
      </c>
      <c r="C115" s="321">
        <v>78.978613999999993</v>
      </c>
      <c r="D115" s="321">
        <v>70.053364000000002</v>
      </c>
      <c r="E115" s="321">
        <v>78.760568000000006</v>
      </c>
      <c r="F115" s="321">
        <v>70.666984999999997</v>
      </c>
      <c r="G115" s="321">
        <v>71.915432999999993</v>
      </c>
      <c r="H115" s="321">
        <v>55.302782000000001</v>
      </c>
      <c r="I115" s="321">
        <v>75.835794000000007</v>
      </c>
      <c r="J115" s="321">
        <v>92.528441999999998</v>
      </c>
      <c r="K115" s="321">
        <v>74.146910000000005</v>
      </c>
      <c r="L115" s="321">
        <v>84.203777000000002</v>
      </c>
      <c r="M115" s="321">
        <v>83.433439000000007</v>
      </c>
    </row>
    <row r="116" spans="1:13" x14ac:dyDescent="0.25">
      <c r="A116" s="398" t="s">
        <v>300</v>
      </c>
      <c r="B116" s="329">
        <v>221.00492600000001</v>
      </c>
      <c r="C116" s="329">
        <v>196.35083</v>
      </c>
      <c r="D116" s="329">
        <v>218.51263800000001</v>
      </c>
      <c r="E116" s="329">
        <v>203.878772</v>
      </c>
      <c r="F116" s="329">
        <v>184.15736699999999</v>
      </c>
      <c r="G116" s="329">
        <v>195.25931</v>
      </c>
      <c r="H116" s="329">
        <v>194.664469</v>
      </c>
      <c r="I116" s="329">
        <v>227.49493100000001</v>
      </c>
      <c r="J116" s="329">
        <v>273.24340899999999</v>
      </c>
      <c r="K116" s="329">
        <v>290.67591800000002</v>
      </c>
      <c r="L116" s="329">
        <v>295.26147300000002</v>
      </c>
      <c r="M116" s="329">
        <v>315.43997000000002</v>
      </c>
    </row>
    <row r="117" spans="1:13" x14ac:dyDescent="0.25">
      <c r="A117" s="403" t="s">
        <v>301</v>
      </c>
      <c r="B117" s="312">
        <v>2682.1073139999999</v>
      </c>
      <c r="C117" s="312">
        <v>2885.1467299999999</v>
      </c>
      <c r="D117" s="312">
        <v>2914.8462260000001</v>
      </c>
      <c r="E117" s="312">
        <v>2708.4159530000002</v>
      </c>
      <c r="F117" s="312">
        <v>2451.3868200000002</v>
      </c>
      <c r="G117" s="312">
        <v>2647.1969989999998</v>
      </c>
      <c r="H117" s="312">
        <v>2917.9058329999998</v>
      </c>
      <c r="I117" s="312">
        <v>3078.429987</v>
      </c>
      <c r="J117" s="312">
        <v>3624.8667350000001</v>
      </c>
      <c r="K117" s="312">
        <v>3530.8201920000001</v>
      </c>
      <c r="L117" s="312">
        <v>3627.0256169999998</v>
      </c>
      <c r="M117" s="312">
        <v>4619.2752829999999</v>
      </c>
    </row>
    <row r="118" spans="1:13" x14ac:dyDescent="0.25">
      <c r="A118" s="237" t="s">
        <v>550</v>
      </c>
      <c r="B118" s="321">
        <v>87.159747999999993</v>
      </c>
      <c r="C118" s="321">
        <v>88.464972000000003</v>
      </c>
      <c r="D118" s="321">
        <v>117.691576</v>
      </c>
      <c r="E118" s="321">
        <v>70.329556999999994</v>
      </c>
      <c r="F118" s="321">
        <v>32.233542999999997</v>
      </c>
      <c r="G118" s="321">
        <v>36.183737999999998</v>
      </c>
      <c r="H118" s="321">
        <v>36.999699999999997</v>
      </c>
      <c r="I118" s="321">
        <v>22.554122</v>
      </c>
      <c r="J118" s="321">
        <v>42.910424999999996</v>
      </c>
      <c r="K118" s="321">
        <v>41.003363</v>
      </c>
      <c r="L118" s="321">
        <v>83.759315999999998</v>
      </c>
      <c r="M118" s="321">
        <v>105.324912</v>
      </c>
    </row>
    <row r="119" spans="1:13" x14ac:dyDescent="0.25">
      <c r="A119" s="237" t="s">
        <v>302</v>
      </c>
      <c r="B119" s="321">
        <v>0</v>
      </c>
      <c r="C119" s="321">
        <v>0</v>
      </c>
      <c r="D119" s="321">
        <v>0</v>
      </c>
      <c r="E119" s="321">
        <v>0</v>
      </c>
      <c r="F119" s="321">
        <v>5.7098709999999997</v>
      </c>
      <c r="G119" s="321">
        <v>5.4837740000000004</v>
      </c>
      <c r="H119" s="321">
        <v>8.525957</v>
      </c>
      <c r="I119" s="321">
        <v>2.4479120000000001</v>
      </c>
      <c r="J119" s="321">
        <v>6.8209350000000004</v>
      </c>
      <c r="K119" s="321">
        <v>5.8130750000000004</v>
      </c>
      <c r="L119" s="321">
        <v>2.7925110000000002</v>
      </c>
      <c r="M119" s="321">
        <v>2.8194979999999998</v>
      </c>
    </row>
    <row r="120" spans="1:13" x14ac:dyDescent="0.25">
      <c r="A120" s="237" t="s">
        <v>303</v>
      </c>
      <c r="B120" s="321">
        <v>1132.689897</v>
      </c>
      <c r="C120" s="321">
        <v>1338.5340679999999</v>
      </c>
      <c r="D120" s="321">
        <v>1283.3484530000001</v>
      </c>
      <c r="E120" s="321">
        <v>1329.842582</v>
      </c>
      <c r="F120" s="321">
        <v>1064.4694079999999</v>
      </c>
      <c r="G120" s="321">
        <v>1181.5496270000001</v>
      </c>
      <c r="H120" s="321">
        <v>1628.333983</v>
      </c>
      <c r="I120" s="321">
        <v>1807.9184150000001</v>
      </c>
      <c r="J120" s="321">
        <v>2130.4863019999998</v>
      </c>
      <c r="K120" s="321">
        <v>2096.9755460000001</v>
      </c>
      <c r="L120" s="321">
        <v>2216.9771049999999</v>
      </c>
      <c r="M120" s="321">
        <v>3060.8180160000002</v>
      </c>
    </row>
    <row r="121" spans="1:13" x14ac:dyDescent="0.25">
      <c r="A121" s="617" t="s">
        <v>345</v>
      </c>
      <c r="B121" s="339">
        <v>963.83697700000005</v>
      </c>
      <c r="C121" s="339">
        <v>1166.752665</v>
      </c>
      <c r="D121" s="339">
        <v>1086.023467</v>
      </c>
      <c r="E121" s="339">
        <v>1159.4004620000001</v>
      </c>
      <c r="F121" s="339">
        <v>929.16454599999997</v>
      </c>
      <c r="G121" s="339">
        <v>1015.935548</v>
      </c>
      <c r="H121" s="339">
        <v>1428.9472579999999</v>
      </c>
      <c r="I121" s="339">
        <v>1630.914319</v>
      </c>
      <c r="J121" s="339">
        <v>1933.064016</v>
      </c>
      <c r="K121" s="339">
        <v>1888.1423070000001</v>
      </c>
      <c r="L121" s="339">
        <v>1999.554216</v>
      </c>
      <c r="M121" s="339">
        <v>2832.434483</v>
      </c>
    </row>
    <row r="122" spans="1:13" x14ac:dyDescent="0.25">
      <c r="A122" s="618" t="s">
        <v>346</v>
      </c>
      <c r="B122" s="339">
        <v>122.480322</v>
      </c>
      <c r="C122" s="339">
        <v>107.11875499999999</v>
      </c>
      <c r="D122" s="339">
        <v>128.78630200000001</v>
      </c>
      <c r="E122" s="339">
        <v>111.011695</v>
      </c>
      <c r="F122" s="339">
        <v>119.23314999999999</v>
      </c>
      <c r="G122" s="339">
        <v>133.72303299999999</v>
      </c>
      <c r="H122" s="339">
        <v>135.541606</v>
      </c>
      <c r="I122" s="339">
        <v>119.04356300000001</v>
      </c>
      <c r="J122" s="339">
        <v>167.55393799999999</v>
      </c>
      <c r="K122" s="339">
        <v>151.64564999999999</v>
      </c>
      <c r="L122" s="339">
        <v>161.02011100000001</v>
      </c>
      <c r="M122" s="339">
        <v>172.75695200000001</v>
      </c>
    </row>
    <row r="123" spans="1:13" x14ac:dyDescent="0.25">
      <c r="A123" s="618" t="s">
        <v>347</v>
      </c>
      <c r="B123" s="339">
        <v>46.372598000000004</v>
      </c>
      <c r="C123" s="339">
        <v>64.662647000000007</v>
      </c>
      <c r="D123" s="339">
        <v>68.538683000000006</v>
      </c>
      <c r="E123" s="339">
        <v>59.430424000000002</v>
      </c>
      <c r="F123" s="339">
        <v>16.071712000000002</v>
      </c>
      <c r="G123" s="339">
        <v>31.891045999999999</v>
      </c>
      <c r="H123" s="339">
        <v>63.845117999999999</v>
      </c>
      <c r="I123" s="339">
        <v>57.960532000000001</v>
      </c>
      <c r="J123" s="339">
        <v>29.868347</v>
      </c>
      <c r="K123" s="339">
        <v>57.187587000000001</v>
      </c>
      <c r="L123" s="339">
        <v>56.402776000000003</v>
      </c>
      <c r="M123" s="339">
        <v>55.626579999999997</v>
      </c>
    </row>
    <row r="124" spans="1:13" x14ac:dyDescent="0.25">
      <c r="A124" s="237" t="s">
        <v>304</v>
      </c>
      <c r="B124" s="321">
        <v>547.44371100000001</v>
      </c>
      <c r="C124" s="321">
        <v>654.53634099999999</v>
      </c>
      <c r="D124" s="321">
        <v>798.64910499999996</v>
      </c>
      <c r="E124" s="321">
        <v>744.39045199999998</v>
      </c>
      <c r="F124" s="321">
        <v>692.32787399999995</v>
      </c>
      <c r="G124" s="321">
        <v>795.32046000000003</v>
      </c>
      <c r="H124" s="321">
        <v>567.15752499999996</v>
      </c>
      <c r="I124" s="321">
        <v>526.61779300000001</v>
      </c>
      <c r="J124" s="321">
        <v>692.36276099999998</v>
      </c>
      <c r="K124" s="321">
        <v>576.21467900000005</v>
      </c>
      <c r="L124" s="321">
        <v>594.39800600000001</v>
      </c>
      <c r="M124" s="321">
        <v>564.16814299999999</v>
      </c>
    </row>
    <row r="125" spans="1:13" x14ac:dyDescent="0.25">
      <c r="A125" s="617" t="s">
        <v>348</v>
      </c>
      <c r="B125" s="339">
        <v>218.068611</v>
      </c>
      <c r="C125" s="339">
        <v>171.30398299999999</v>
      </c>
      <c r="D125" s="339">
        <v>176.54746900000001</v>
      </c>
      <c r="E125" s="339">
        <v>209.06427199999999</v>
      </c>
      <c r="F125" s="339">
        <v>166.30180899999999</v>
      </c>
      <c r="G125" s="339">
        <v>145.992921</v>
      </c>
      <c r="H125" s="339">
        <v>100.937949</v>
      </c>
      <c r="I125" s="339">
        <v>162.291684</v>
      </c>
      <c r="J125" s="339">
        <v>256.670299</v>
      </c>
      <c r="K125" s="339">
        <v>189.70612600000001</v>
      </c>
      <c r="L125" s="339">
        <v>150.11540099999999</v>
      </c>
      <c r="M125" s="339">
        <v>150.37226799999999</v>
      </c>
    </row>
    <row r="126" spans="1:13" x14ac:dyDescent="0.25">
      <c r="A126" s="618" t="s">
        <v>349</v>
      </c>
      <c r="B126" s="339">
        <v>203.624301</v>
      </c>
      <c r="C126" s="339">
        <v>363.641479</v>
      </c>
      <c r="D126" s="339">
        <v>496.58318100000002</v>
      </c>
      <c r="E126" s="339">
        <v>421.14711299999999</v>
      </c>
      <c r="F126" s="339">
        <v>434.28848799999997</v>
      </c>
      <c r="G126" s="339">
        <v>482.76213200000001</v>
      </c>
      <c r="H126" s="339">
        <v>337.24079</v>
      </c>
      <c r="I126" s="339">
        <v>249.16519600000001</v>
      </c>
      <c r="J126" s="339">
        <v>270.604309</v>
      </c>
      <c r="K126" s="339">
        <v>242.14564100000001</v>
      </c>
      <c r="L126" s="339">
        <v>300.92431599999998</v>
      </c>
      <c r="M126" s="339">
        <v>256.20306399999998</v>
      </c>
    </row>
    <row r="127" spans="1:13" x14ac:dyDescent="0.25">
      <c r="A127" s="397" t="s">
        <v>350</v>
      </c>
      <c r="B127" s="321">
        <v>914.81395699999996</v>
      </c>
      <c r="C127" s="321">
        <v>803.61134800000002</v>
      </c>
      <c r="D127" s="321">
        <v>715.15709000000004</v>
      </c>
      <c r="E127" s="321">
        <v>563.85336099999995</v>
      </c>
      <c r="F127" s="321">
        <v>656.64612099999999</v>
      </c>
      <c r="G127" s="321">
        <v>628.65939700000001</v>
      </c>
      <c r="H127" s="321">
        <v>676.88866499999995</v>
      </c>
      <c r="I127" s="321">
        <v>718.89174300000002</v>
      </c>
      <c r="J127" s="321">
        <v>752.28630999999996</v>
      </c>
      <c r="K127" s="321">
        <v>810.81352700000002</v>
      </c>
      <c r="L127" s="321">
        <v>729.09867599999995</v>
      </c>
      <c r="M127" s="321">
        <v>886.14471100000003</v>
      </c>
    </row>
    <row r="128" spans="1:13" x14ac:dyDescent="0.25">
      <c r="A128" s="612" t="s">
        <v>351</v>
      </c>
      <c r="B128" s="339">
        <v>816.12502700000005</v>
      </c>
      <c r="C128" s="339">
        <v>709.43496900000002</v>
      </c>
      <c r="D128" s="339">
        <v>523.44264399999997</v>
      </c>
      <c r="E128" s="339">
        <v>399.485319</v>
      </c>
      <c r="F128" s="339">
        <v>453.02348799999999</v>
      </c>
      <c r="G128" s="339">
        <v>424.487686</v>
      </c>
      <c r="H128" s="339">
        <v>476.40783499999998</v>
      </c>
      <c r="I128" s="339">
        <v>491.72560499999997</v>
      </c>
      <c r="J128" s="339">
        <v>508.53540700000002</v>
      </c>
      <c r="K128" s="339">
        <v>446.07293800000002</v>
      </c>
      <c r="L128" s="339">
        <v>504.473906</v>
      </c>
      <c r="M128" s="339">
        <v>687.96671000000003</v>
      </c>
    </row>
    <row r="129" spans="1:13" x14ac:dyDescent="0.25">
      <c r="A129" s="613" t="s">
        <v>352</v>
      </c>
      <c r="B129" s="339">
        <v>90.002594000000002</v>
      </c>
      <c r="C129" s="339">
        <v>85.856292999999994</v>
      </c>
      <c r="D129" s="339">
        <v>182.260098</v>
      </c>
      <c r="E129" s="339">
        <v>157.97124400000001</v>
      </c>
      <c r="F129" s="339">
        <v>200.46447800000001</v>
      </c>
      <c r="G129" s="339">
        <v>199.19056800000001</v>
      </c>
      <c r="H129" s="339">
        <v>195.32276200000001</v>
      </c>
      <c r="I129" s="339">
        <v>221.412442</v>
      </c>
      <c r="J129" s="339">
        <v>232.698004</v>
      </c>
      <c r="K129" s="339">
        <v>355.81389899999999</v>
      </c>
      <c r="L129" s="339">
        <v>216.42917800000001</v>
      </c>
      <c r="M129" s="339">
        <v>185.670241</v>
      </c>
    </row>
    <row r="130" spans="1:13" x14ac:dyDescent="0.25">
      <c r="A130" s="615" t="s">
        <v>353</v>
      </c>
      <c r="B130" s="346">
        <v>8.6863349999999997</v>
      </c>
      <c r="C130" s="346">
        <v>8.3200850000000006</v>
      </c>
      <c r="D130" s="346">
        <v>9.4543470000000003</v>
      </c>
      <c r="E130" s="346">
        <v>6.3967970000000003</v>
      </c>
      <c r="F130" s="346">
        <v>3.1581540000000001</v>
      </c>
      <c r="G130" s="346">
        <v>4.9811420000000002</v>
      </c>
      <c r="H130" s="346">
        <v>5.158067</v>
      </c>
      <c r="I130" s="346">
        <v>5.7536949999999996</v>
      </c>
      <c r="J130" s="346">
        <v>11.052898000000001</v>
      </c>
      <c r="K130" s="346">
        <v>8.9266889999999997</v>
      </c>
      <c r="L130" s="346">
        <v>8.1955919999999995</v>
      </c>
      <c r="M130" s="346">
        <v>12.507759</v>
      </c>
    </row>
    <row r="131" spans="1:13" x14ac:dyDescent="0.25">
      <c r="A131" s="403" t="s">
        <v>308</v>
      </c>
      <c r="B131" s="312">
        <v>1078.1409269999999</v>
      </c>
      <c r="C131" s="312">
        <v>1174.328653</v>
      </c>
      <c r="D131" s="312">
        <v>1315.9255089999999</v>
      </c>
      <c r="E131" s="312">
        <v>1104.6438579999999</v>
      </c>
      <c r="F131" s="312">
        <v>1640.3230129999999</v>
      </c>
      <c r="G131" s="312">
        <v>1425.252119</v>
      </c>
      <c r="H131" s="312">
        <v>1635.653785</v>
      </c>
      <c r="I131" s="312">
        <v>2741.0326060000002</v>
      </c>
      <c r="J131" s="312">
        <v>2014.2504750000001</v>
      </c>
      <c r="K131" s="312">
        <v>1833.3103000000001</v>
      </c>
      <c r="L131" s="312">
        <v>1649.07394</v>
      </c>
      <c r="M131" s="312">
        <v>1659.1352899999999</v>
      </c>
    </row>
    <row r="132" spans="1:13" x14ac:dyDescent="0.25">
      <c r="A132" s="237" t="s">
        <v>309</v>
      </c>
      <c r="B132" s="321">
        <v>500.85172499999999</v>
      </c>
      <c r="C132" s="321">
        <v>569.70252100000005</v>
      </c>
      <c r="D132" s="321">
        <v>665.16169100000002</v>
      </c>
      <c r="E132" s="321">
        <v>508.40835499999997</v>
      </c>
      <c r="F132" s="321">
        <v>765.34408499999995</v>
      </c>
      <c r="G132" s="321">
        <v>622.97294499999998</v>
      </c>
      <c r="H132" s="321">
        <v>646.63114199999995</v>
      </c>
      <c r="I132" s="321">
        <v>979.44206499999996</v>
      </c>
      <c r="J132" s="321">
        <v>712.041965</v>
      </c>
      <c r="K132" s="321">
        <v>696.82530199999997</v>
      </c>
      <c r="L132" s="321">
        <v>687.85352399999999</v>
      </c>
      <c r="M132" s="321">
        <v>716.76188100000002</v>
      </c>
    </row>
    <row r="133" spans="1:13" x14ac:dyDescent="0.25">
      <c r="A133" s="617" t="s">
        <v>354</v>
      </c>
      <c r="B133" s="339">
        <v>328.81528400000002</v>
      </c>
      <c r="C133" s="339">
        <v>406.570018</v>
      </c>
      <c r="D133" s="339">
        <v>439.00851999999998</v>
      </c>
      <c r="E133" s="339">
        <v>374.451233</v>
      </c>
      <c r="F133" s="339">
        <v>415.07632999999998</v>
      </c>
      <c r="G133" s="339">
        <v>355.19879300000002</v>
      </c>
      <c r="H133" s="339">
        <v>398.71883600000001</v>
      </c>
      <c r="I133" s="339">
        <v>314.78135200000003</v>
      </c>
      <c r="J133" s="339">
        <v>332.003398</v>
      </c>
      <c r="K133" s="339">
        <v>361.00463400000001</v>
      </c>
      <c r="L133" s="339">
        <v>351.60825999999997</v>
      </c>
      <c r="M133" s="339">
        <v>447.67388999999997</v>
      </c>
    </row>
    <row r="134" spans="1:13" x14ac:dyDescent="0.25">
      <c r="A134" s="237" t="s">
        <v>310</v>
      </c>
      <c r="B134" s="321">
        <v>180.286721</v>
      </c>
      <c r="C134" s="321">
        <v>187.753207</v>
      </c>
      <c r="D134" s="321">
        <v>190.67649900000001</v>
      </c>
      <c r="E134" s="321">
        <v>172.27885599999999</v>
      </c>
      <c r="F134" s="321">
        <v>235.03964199999999</v>
      </c>
      <c r="G134" s="321">
        <v>254.531462</v>
      </c>
      <c r="H134" s="321">
        <v>322.07921800000003</v>
      </c>
      <c r="I134" s="321">
        <v>334.43634500000002</v>
      </c>
      <c r="J134" s="321">
        <v>361.16413899999998</v>
      </c>
      <c r="K134" s="321">
        <v>384.70663400000001</v>
      </c>
      <c r="L134" s="321">
        <v>366.198713</v>
      </c>
      <c r="M134" s="321">
        <v>404.03783199999998</v>
      </c>
    </row>
    <row r="135" spans="1:13" x14ac:dyDescent="0.25">
      <c r="A135" s="404" t="s">
        <v>311</v>
      </c>
      <c r="B135" s="321">
        <v>278.29335500000002</v>
      </c>
      <c r="C135" s="321">
        <v>292.25121300000001</v>
      </c>
      <c r="D135" s="321">
        <v>337.31574899999998</v>
      </c>
      <c r="E135" s="321">
        <v>321.24457000000001</v>
      </c>
      <c r="F135" s="321">
        <v>542.06665199999998</v>
      </c>
      <c r="G135" s="321">
        <v>449.44345399999997</v>
      </c>
      <c r="H135" s="321">
        <v>538.76796300000001</v>
      </c>
      <c r="I135" s="321">
        <v>1246.7175870000001</v>
      </c>
      <c r="J135" s="321">
        <v>744.98652500000003</v>
      </c>
      <c r="K135" s="321">
        <v>601.63499899999999</v>
      </c>
      <c r="L135" s="321">
        <v>458.72085700000002</v>
      </c>
      <c r="M135" s="321">
        <v>410.59742399999999</v>
      </c>
    </row>
    <row r="136" spans="1:13" x14ac:dyDescent="0.25">
      <c r="A136" s="405" t="s">
        <v>312</v>
      </c>
      <c r="B136" s="329">
        <v>118.709124</v>
      </c>
      <c r="C136" s="329">
        <v>124.621711</v>
      </c>
      <c r="D136" s="329">
        <v>122.771568</v>
      </c>
      <c r="E136" s="329">
        <v>102.712076</v>
      </c>
      <c r="F136" s="329">
        <v>97.872632999999993</v>
      </c>
      <c r="G136" s="329">
        <v>98.304255999999995</v>
      </c>
      <c r="H136" s="329">
        <v>128.17545999999999</v>
      </c>
      <c r="I136" s="329">
        <v>180.43660700000001</v>
      </c>
      <c r="J136" s="329">
        <v>196.05784399999999</v>
      </c>
      <c r="K136" s="329">
        <v>150.14336499999999</v>
      </c>
      <c r="L136" s="329">
        <v>136.30084400000001</v>
      </c>
      <c r="M136" s="329">
        <v>127.738151</v>
      </c>
    </row>
    <row r="137" spans="1:13" x14ac:dyDescent="0.25">
      <c r="A137" s="616" t="s">
        <v>245</v>
      </c>
      <c r="B137" s="280"/>
      <c r="C137" s="280"/>
      <c r="D137" s="280"/>
      <c r="E137" s="280"/>
      <c r="F137" s="280"/>
      <c r="G137" s="280"/>
      <c r="H137" s="280"/>
      <c r="I137" s="280"/>
      <c r="J137" s="280">
        <v>64.169162</v>
      </c>
      <c r="K137" s="280">
        <v>113.487652</v>
      </c>
      <c r="L137" s="280"/>
      <c r="M137" s="280"/>
    </row>
    <row r="138" spans="1:13" ht="13.5" thickBot="1" x14ac:dyDescent="0.3">
      <c r="A138" s="607" t="s">
        <v>313</v>
      </c>
      <c r="B138" s="608">
        <v>8945.8631700000005</v>
      </c>
      <c r="C138" s="608">
        <v>9276.9556869999997</v>
      </c>
      <c r="D138" s="608">
        <v>9605.5502460000007</v>
      </c>
      <c r="E138" s="608">
        <v>9027.0139400000007</v>
      </c>
      <c r="F138" s="608">
        <v>9683.5666180000007</v>
      </c>
      <c r="G138" s="608">
        <v>10030.316827000001</v>
      </c>
      <c r="H138" s="608">
        <v>11087.845642</v>
      </c>
      <c r="I138" s="608">
        <v>12667.775823</v>
      </c>
      <c r="J138" s="608">
        <v>13226.468124999999</v>
      </c>
      <c r="K138" s="608">
        <v>13093.824388999999</v>
      </c>
      <c r="L138" s="608">
        <v>13711.728042999999</v>
      </c>
      <c r="M138" s="608">
        <v>14535.810701</v>
      </c>
    </row>
    <row r="139" spans="1:13" x14ac:dyDescent="0.2">
      <c r="A139" s="299" t="s">
        <v>315</v>
      </c>
      <c r="B139" s="363"/>
      <c r="C139" s="400"/>
      <c r="D139" s="400"/>
      <c r="E139" s="400"/>
      <c r="F139" s="400"/>
      <c r="G139" s="400"/>
      <c r="H139" s="400"/>
      <c r="I139" s="400"/>
      <c r="J139" s="400"/>
      <c r="K139" s="400"/>
      <c r="L139" s="400"/>
      <c r="M139" s="400"/>
    </row>
    <row r="140" spans="1:13" x14ac:dyDescent="0.25">
      <c r="A140" s="606" t="s">
        <v>319</v>
      </c>
      <c r="B140" s="606"/>
      <c r="C140" s="237"/>
      <c r="D140" s="237"/>
      <c r="E140" s="237"/>
      <c r="F140" s="237"/>
      <c r="G140" s="237"/>
      <c r="H140" s="237"/>
      <c r="I140" s="237"/>
      <c r="J140" s="237"/>
      <c r="K140" s="237"/>
      <c r="L140" s="237"/>
      <c r="M140" s="237"/>
    </row>
    <row r="141" spans="1:13" x14ac:dyDescent="0.25">
      <c r="A141" s="385"/>
      <c r="B141" s="235"/>
      <c r="C141" s="235"/>
      <c r="D141" s="235"/>
      <c r="E141" s="235"/>
      <c r="F141" s="235"/>
      <c r="G141" s="235"/>
      <c r="H141" s="235"/>
      <c r="I141" s="235"/>
      <c r="J141" s="235"/>
      <c r="K141" s="235"/>
      <c r="L141" s="235"/>
      <c r="M141" s="235"/>
    </row>
    <row r="142" spans="1:13" x14ac:dyDescent="0.25">
      <c r="A142" s="385"/>
      <c r="B142" s="235"/>
      <c r="C142" s="235"/>
      <c r="D142" s="235"/>
      <c r="E142" s="235"/>
      <c r="F142" s="235"/>
      <c r="G142" s="235"/>
      <c r="H142" s="235"/>
      <c r="I142" s="235"/>
      <c r="J142" s="235"/>
      <c r="K142" s="235"/>
      <c r="L142" s="235"/>
      <c r="M142" s="235"/>
    </row>
    <row r="143" spans="1:13" ht="15.75" x14ac:dyDescent="0.25">
      <c r="A143" s="238"/>
      <c r="B143" s="234"/>
      <c r="C143" s="237"/>
      <c r="D143" s="237"/>
      <c r="E143" s="237"/>
      <c r="F143" s="237"/>
      <c r="G143" s="237"/>
      <c r="H143" s="237"/>
      <c r="I143" s="237"/>
      <c r="J143" s="237"/>
      <c r="K143" s="237"/>
      <c r="L143" s="237"/>
      <c r="M143" s="237"/>
    </row>
    <row r="144" spans="1:13" x14ac:dyDescent="0.25">
      <c r="A144" s="601"/>
      <c r="B144" s="601"/>
      <c r="C144" s="404"/>
      <c r="D144" s="404"/>
      <c r="E144" s="404"/>
      <c r="F144" s="404"/>
      <c r="G144" s="404"/>
      <c r="H144" s="404"/>
      <c r="I144" s="404" t="s">
        <v>570</v>
      </c>
      <c r="J144" s="404"/>
      <c r="K144" s="404"/>
      <c r="L144" s="404"/>
      <c r="M144" s="404"/>
    </row>
    <row r="145" spans="1:13" ht="15.75" x14ac:dyDescent="0.25">
      <c r="A145" s="238"/>
      <c r="B145" s="236"/>
      <c r="C145" s="237"/>
      <c r="D145" s="404"/>
      <c r="E145" s="404"/>
      <c r="F145" s="404"/>
      <c r="G145" s="404" t="s">
        <v>571</v>
      </c>
      <c r="H145" s="404"/>
      <c r="I145" s="237"/>
      <c r="J145" s="237"/>
      <c r="K145" s="237"/>
      <c r="L145" s="237"/>
      <c r="M145" s="237"/>
    </row>
    <row r="146" spans="1:13" ht="15.75" x14ac:dyDescent="0.25">
      <c r="A146" s="238"/>
      <c r="B146" s="236"/>
      <c r="C146" s="237"/>
      <c r="D146" s="404"/>
      <c r="E146" s="404"/>
      <c r="F146" s="404" t="s">
        <v>572</v>
      </c>
      <c r="G146" s="404"/>
      <c r="H146" s="404"/>
      <c r="I146" s="237"/>
      <c r="J146" s="237"/>
      <c r="K146" s="237"/>
      <c r="L146" s="237"/>
      <c r="M146" s="237"/>
    </row>
    <row r="147" spans="1:13" ht="16.5" thickBot="1" x14ac:dyDescent="0.3">
      <c r="A147" s="238"/>
      <c r="B147" s="236"/>
      <c r="C147" s="237"/>
      <c r="D147" s="404"/>
      <c r="E147" s="404" t="s">
        <v>573</v>
      </c>
      <c r="F147" s="404"/>
      <c r="G147" s="404"/>
      <c r="H147" s="404"/>
      <c r="I147" s="237"/>
      <c r="J147" s="237"/>
      <c r="K147" s="237"/>
      <c r="L147" s="237"/>
      <c r="M147" s="237"/>
    </row>
    <row r="148" spans="1:13" x14ac:dyDescent="0.2">
      <c r="A148" s="587" t="s">
        <v>574</v>
      </c>
      <c r="B148" s="246">
        <v>2013</v>
      </c>
      <c r="C148" s="246">
        <v>2014</v>
      </c>
      <c r="D148" s="246">
        <v>2015</v>
      </c>
      <c r="E148" s="246">
        <v>2016</v>
      </c>
      <c r="F148" s="246">
        <v>2017</v>
      </c>
      <c r="G148" s="246">
        <v>2018</v>
      </c>
      <c r="H148" s="246">
        <v>2019</v>
      </c>
      <c r="I148" s="246">
        <v>2020</v>
      </c>
      <c r="J148" s="246">
        <v>2021</v>
      </c>
      <c r="K148" s="246">
        <v>2022</v>
      </c>
      <c r="L148" s="246">
        <v>2023</v>
      </c>
      <c r="M148" s="246">
        <v>2024</v>
      </c>
    </row>
    <row r="149" spans="1:13" ht="14.25" x14ac:dyDescent="0.2">
      <c r="A149" s="242" t="s">
        <v>567</v>
      </c>
      <c r="B149" s="602">
        <v>66.078559999999996</v>
      </c>
      <c r="C149" s="602">
        <v>66.412931999999998</v>
      </c>
      <c r="D149" s="602">
        <v>66.735726</v>
      </c>
      <c r="E149" s="602">
        <v>67.042405000000002</v>
      </c>
      <c r="F149" s="602">
        <v>67.357996999999997</v>
      </c>
      <c r="G149" s="602">
        <v>67.609086000000005</v>
      </c>
      <c r="H149" s="602">
        <v>67.751838000000006</v>
      </c>
      <c r="I149" s="602">
        <v>67.761092000000005</v>
      </c>
      <c r="J149" s="602">
        <v>67.973330000000004</v>
      </c>
      <c r="K149" s="602">
        <v>68.229197999999997</v>
      </c>
      <c r="L149" s="602">
        <v>68.388306999999998</v>
      </c>
      <c r="M149" s="602">
        <v>68.620564999999999</v>
      </c>
    </row>
    <row r="150" spans="1:13" x14ac:dyDescent="0.2">
      <c r="A150" s="242" t="s">
        <v>583</v>
      </c>
      <c r="B150" s="627">
        <v>17</v>
      </c>
      <c r="C150" s="627">
        <v>17</v>
      </c>
      <c r="D150" s="627">
        <v>17</v>
      </c>
      <c r="E150" s="627">
        <v>17</v>
      </c>
      <c r="F150" s="627">
        <v>17</v>
      </c>
      <c r="G150" s="627">
        <v>17</v>
      </c>
      <c r="H150" s="627">
        <v>17</v>
      </c>
      <c r="I150" s="627">
        <v>17</v>
      </c>
      <c r="J150" s="627">
        <v>17</v>
      </c>
      <c r="K150" s="627">
        <v>17</v>
      </c>
      <c r="L150" s="627">
        <v>17</v>
      </c>
      <c r="M150" s="627">
        <v>17</v>
      </c>
    </row>
    <row r="151" spans="1:13" ht="25.5" x14ac:dyDescent="0.25">
      <c r="A151" s="589" t="s">
        <v>549</v>
      </c>
      <c r="B151" s="589"/>
      <c r="C151" s="589"/>
      <c r="D151" s="589"/>
      <c r="E151" s="589"/>
      <c r="F151" s="589"/>
      <c r="G151" s="589"/>
      <c r="H151" s="589"/>
      <c r="I151" s="589"/>
      <c r="J151" s="589"/>
      <c r="K151" s="589"/>
      <c r="L151" s="589"/>
      <c r="M151" s="589"/>
    </row>
    <row r="152" spans="1:13" x14ac:dyDescent="0.25">
      <c r="A152" s="311" t="s">
        <v>256</v>
      </c>
      <c r="B152" s="312">
        <v>2416.9320980000002</v>
      </c>
      <c r="C152" s="312">
        <v>2493.4723370000002</v>
      </c>
      <c r="D152" s="312">
        <v>2825.7951370000001</v>
      </c>
      <c r="E152" s="312">
        <v>2815.7117249999997</v>
      </c>
      <c r="F152" s="312">
        <v>3750.9431979999999</v>
      </c>
      <c r="G152" s="312">
        <v>4339.2584729999999</v>
      </c>
      <c r="H152" s="312">
        <v>4600.5219809999999</v>
      </c>
      <c r="I152" s="312">
        <v>4955.4874600000003</v>
      </c>
      <c r="J152" s="312">
        <v>4891.4047069999997</v>
      </c>
      <c r="K152" s="312">
        <v>5184.8783039999998</v>
      </c>
      <c r="L152" s="312">
        <v>5795.2217249999994</v>
      </c>
      <c r="M152" s="312">
        <v>6060.5540060000003</v>
      </c>
    </row>
    <row r="153" spans="1:13" x14ac:dyDescent="0.25">
      <c r="A153" s="320" t="s">
        <v>257</v>
      </c>
      <c r="B153" s="321">
        <v>98.313020999999992</v>
      </c>
      <c r="C153" s="321">
        <v>197.924871</v>
      </c>
      <c r="D153" s="321">
        <v>122.881428</v>
      </c>
      <c r="E153" s="321">
        <v>84.985592999999994</v>
      </c>
      <c r="F153" s="321">
        <v>100.54101299999999</v>
      </c>
      <c r="G153" s="321">
        <v>102.109768</v>
      </c>
      <c r="H153" s="321">
        <v>65.468624000000005</v>
      </c>
      <c r="I153" s="321">
        <v>73.676250999999993</v>
      </c>
      <c r="J153" s="321">
        <v>94.219915</v>
      </c>
      <c r="K153" s="321">
        <v>106.07058599999999</v>
      </c>
      <c r="L153" s="321">
        <v>64.195403999999996</v>
      </c>
      <c r="M153" s="321">
        <v>262.700895</v>
      </c>
    </row>
    <row r="154" spans="1:13" x14ac:dyDescent="0.25">
      <c r="A154" s="320" t="s">
        <v>258</v>
      </c>
      <c r="B154" s="321">
        <v>1795.5364039999999</v>
      </c>
      <c r="C154" s="321">
        <v>1760.2639429999999</v>
      </c>
      <c r="D154" s="321">
        <v>1794.8719310000001</v>
      </c>
      <c r="E154" s="321">
        <v>1891.4488779999999</v>
      </c>
      <c r="F154" s="321">
        <v>2191.167543</v>
      </c>
      <c r="G154" s="321">
        <v>2208.898072</v>
      </c>
      <c r="H154" s="321">
        <v>2358.530984</v>
      </c>
      <c r="I154" s="321">
        <v>2410.930085</v>
      </c>
      <c r="J154" s="321">
        <v>2419.3446940000003</v>
      </c>
      <c r="K154" s="321">
        <v>2483.0857059999998</v>
      </c>
      <c r="L154" s="321">
        <v>2654.9471060000001</v>
      </c>
      <c r="M154" s="321">
        <v>2816.2705350000001</v>
      </c>
    </row>
    <row r="155" spans="1:13" x14ac:dyDescent="0.25">
      <c r="A155" s="320" t="s">
        <v>321</v>
      </c>
      <c r="B155" s="321">
        <v>142.33714899999998</v>
      </c>
      <c r="C155" s="321">
        <v>138.54718700000001</v>
      </c>
      <c r="D155" s="321">
        <v>134.16129899999999</v>
      </c>
      <c r="E155" s="321">
        <v>133.38741400000001</v>
      </c>
      <c r="F155" s="321">
        <v>136.48781199999999</v>
      </c>
      <c r="G155" s="321">
        <v>134.876397</v>
      </c>
      <c r="H155" s="321">
        <v>139.26313599999997</v>
      </c>
      <c r="I155" s="321">
        <v>130.122964</v>
      </c>
      <c r="J155" s="321">
        <v>131.386415</v>
      </c>
      <c r="K155" s="321">
        <v>138.99120400000001</v>
      </c>
      <c r="L155" s="321">
        <v>143.68856099999999</v>
      </c>
      <c r="M155" s="321">
        <v>146.562974</v>
      </c>
    </row>
    <row r="156" spans="1:13" x14ac:dyDescent="0.25">
      <c r="A156" s="320" t="s">
        <v>259</v>
      </c>
      <c r="B156" s="321">
        <v>380.745521</v>
      </c>
      <c r="C156" s="321">
        <v>396.736334</v>
      </c>
      <c r="D156" s="321">
        <v>773.88047600000004</v>
      </c>
      <c r="E156" s="321">
        <v>705.88983600000006</v>
      </c>
      <c r="F156" s="321">
        <v>1322.7468269999999</v>
      </c>
      <c r="G156" s="321">
        <v>1893.3742320000001</v>
      </c>
      <c r="H156" s="321">
        <v>2037.259235</v>
      </c>
      <c r="I156" s="321">
        <v>2340.7581570000002</v>
      </c>
      <c r="J156" s="321">
        <v>2246.4536800000001</v>
      </c>
      <c r="K156" s="321">
        <v>2456.730806</v>
      </c>
      <c r="L156" s="321">
        <v>2932.3906500000003</v>
      </c>
      <c r="M156" s="321">
        <v>2835.0195979999999</v>
      </c>
    </row>
    <row r="157" spans="1:13" x14ac:dyDescent="0.25">
      <c r="A157" s="378" t="s">
        <v>338</v>
      </c>
      <c r="B157" s="339">
        <v>0</v>
      </c>
      <c r="C157" s="339">
        <v>0</v>
      </c>
      <c r="D157" s="339">
        <v>357.68326999999999</v>
      </c>
      <c r="E157" s="339">
        <v>428.11922600000003</v>
      </c>
      <c r="F157" s="339">
        <v>1246.5341779999999</v>
      </c>
      <c r="G157" s="339">
        <v>1848.5972780000002</v>
      </c>
      <c r="H157" s="339">
        <v>1990.931049</v>
      </c>
      <c r="I157" s="339">
        <v>2290.5645450000002</v>
      </c>
      <c r="J157" s="339">
        <v>2188.9105890000001</v>
      </c>
      <c r="K157" s="339">
        <v>2388.9699989999999</v>
      </c>
      <c r="L157" s="339">
        <v>2847.645653</v>
      </c>
      <c r="M157" s="339">
        <v>2766.2977919999998</v>
      </c>
    </row>
    <row r="158" spans="1:13" x14ac:dyDescent="0.25">
      <c r="A158" s="379" t="s">
        <v>260</v>
      </c>
      <c r="B158" s="280">
        <v>0.14305599999999999</v>
      </c>
      <c r="C158" s="280">
        <v>0</v>
      </c>
      <c r="D158" s="280">
        <v>0</v>
      </c>
      <c r="E158" s="280">
        <v>32.223393000000002</v>
      </c>
      <c r="F158" s="280">
        <v>33.066406999999998</v>
      </c>
      <c r="G158" s="280">
        <v>86.120932999999994</v>
      </c>
      <c r="H158" s="280">
        <v>89.489861000000005</v>
      </c>
      <c r="I158" s="280">
        <v>103.41123899999999</v>
      </c>
      <c r="J158" s="280">
        <v>107.160993</v>
      </c>
      <c r="K158" s="280">
        <v>111.020319</v>
      </c>
      <c r="L158" s="280">
        <v>135.13356899999999</v>
      </c>
      <c r="M158" s="280">
        <v>134.10479799999999</v>
      </c>
    </row>
    <row r="159" spans="1:13" x14ac:dyDescent="0.25">
      <c r="A159" s="336" t="s">
        <v>263</v>
      </c>
      <c r="B159" s="312">
        <v>11435.155043000001</v>
      </c>
      <c r="C159" s="312">
        <v>11549.43218</v>
      </c>
      <c r="D159" s="312">
        <v>11608.21394</v>
      </c>
      <c r="E159" s="312">
        <v>11992.380158</v>
      </c>
      <c r="F159" s="312">
        <v>11804.246114000001</v>
      </c>
      <c r="G159" s="312">
        <v>11379.410537</v>
      </c>
      <c r="H159" s="312">
        <v>11929.963705</v>
      </c>
      <c r="I159" s="312">
        <v>10674.228853000001</v>
      </c>
      <c r="J159" s="312">
        <v>11509.465295</v>
      </c>
      <c r="K159" s="312">
        <v>12016.60493</v>
      </c>
      <c r="L159" s="312">
        <v>12552.276483</v>
      </c>
      <c r="M159" s="312">
        <v>11989.008339</v>
      </c>
    </row>
    <row r="160" spans="1:13" x14ac:dyDescent="0.25">
      <c r="A160" s="320" t="s">
        <v>326</v>
      </c>
      <c r="B160" s="321">
        <v>324.24777899999998</v>
      </c>
      <c r="C160" s="321">
        <v>340.44358400000004</v>
      </c>
      <c r="D160" s="321">
        <v>351.192995</v>
      </c>
      <c r="E160" s="321">
        <v>251.80901699999998</v>
      </c>
      <c r="F160" s="321">
        <v>170.983813</v>
      </c>
      <c r="G160" s="321">
        <v>97.112838000000011</v>
      </c>
      <c r="H160" s="321">
        <v>75.156809999999993</v>
      </c>
      <c r="I160" s="321">
        <v>78.84353200000001</v>
      </c>
      <c r="J160" s="321">
        <v>73.457740000000001</v>
      </c>
      <c r="K160" s="321">
        <v>85.924982</v>
      </c>
      <c r="L160" s="321">
        <v>73.080770000000001</v>
      </c>
      <c r="M160" s="321">
        <v>89.55838399999999</v>
      </c>
    </row>
    <row r="161" spans="1:14" x14ac:dyDescent="0.25">
      <c r="A161" s="320" t="s">
        <v>265</v>
      </c>
      <c r="B161" s="321">
        <v>22.538472000000002</v>
      </c>
      <c r="C161" s="321">
        <v>11.11369</v>
      </c>
      <c r="D161" s="321">
        <v>20.816706</v>
      </c>
      <c r="E161" s="321">
        <v>13.802847</v>
      </c>
      <c r="F161" s="321">
        <v>15.540151</v>
      </c>
      <c r="G161" s="321">
        <v>16.161614</v>
      </c>
      <c r="H161" s="321">
        <v>14.290611999999999</v>
      </c>
      <c r="I161" s="321">
        <v>13.899818</v>
      </c>
      <c r="J161" s="321">
        <v>11.997343000000001</v>
      </c>
      <c r="K161" s="321">
        <v>8.9059010000000001</v>
      </c>
      <c r="L161" s="321">
        <v>14.017744</v>
      </c>
      <c r="M161" s="321">
        <v>3.4485229999999998</v>
      </c>
      <c r="N161" s="386">
        <f>+B159-B165-B166</f>
        <v>7188.6190069999993</v>
      </c>
    </row>
    <row r="162" spans="1:14" x14ac:dyDescent="0.25">
      <c r="A162" s="320" t="s">
        <v>266</v>
      </c>
      <c r="B162" s="321">
        <v>5059.9616889999998</v>
      </c>
      <c r="C162" s="321">
        <v>5196.7980520000001</v>
      </c>
      <c r="D162" s="321">
        <v>5183.1806799999995</v>
      </c>
      <c r="E162" s="321">
        <v>5585.2145820000005</v>
      </c>
      <c r="F162" s="321">
        <v>5635.6982459999999</v>
      </c>
      <c r="G162" s="321">
        <v>5687.4984850000001</v>
      </c>
      <c r="H162" s="321">
        <v>5868.9950349999999</v>
      </c>
      <c r="I162" s="321">
        <v>5884.6529600000003</v>
      </c>
      <c r="J162" s="321">
        <v>6412.1082919999999</v>
      </c>
      <c r="K162" s="321">
        <v>6609.2775330000004</v>
      </c>
      <c r="L162" s="321">
        <v>7097.545141999999</v>
      </c>
      <c r="M162" s="321">
        <v>6899.7920290000002</v>
      </c>
    </row>
    <row r="163" spans="1:14" x14ac:dyDescent="0.25">
      <c r="A163" s="320" t="s">
        <v>267</v>
      </c>
      <c r="B163" s="321">
        <v>5700.8231519999999</v>
      </c>
      <c r="C163" s="321">
        <v>5680.1941989999996</v>
      </c>
      <c r="D163" s="321">
        <v>5721.7230239999999</v>
      </c>
      <c r="E163" s="321">
        <v>5812.9695740000006</v>
      </c>
      <c r="F163" s="321">
        <v>5683.6534380000003</v>
      </c>
      <c r="G163" s="321">
        <v>5304.0432260000007</v>
      </c>
      <c r="H163" s="321">
        <v>5558.0718740000002</v>
      </c>
      <c r="I163" s="321">
        <v>4349.7194580000005</v>
      </c>
      <c r="J163" s="321">
        <v>4633.6920810000001</v>
      </c>
      <c r="K163" s="321">
        <v>4938.6482740000001</v>
      </c>
      <c r="L163" s="321">
        <v>4980.2102359999999</v>
      </c>
      <c r="M163" s="321">
        <v>4498.8730150000001</v>
      </c>
    </row>
    <row r="164" spans="1:14" x14ac:dyDescent="0.25">
      <c r="A164" s="378" t="s">
        <v>339</v>
      </c>
      <c r="B164" s="339">
        <v>394.81542100000001</v>
      </c>
      <c r="C164" s="339">
        <v>412.02245699999997</v>
      </c>
      <c r="D164" s="339">
        <v>420.63227899999998</v>
      </c>
      <c r="E164" s="339">
        <v>399.57002999999997</v>
      </c>
      <c r="F164" s="339">
        <v>321.19355000000002</v>
      </c>
      <c r="G164" s="339">
        <v>306.116626</v>
      </c>
      <c r="H164" s="339">
        <v>304.18695300000002</v>
      </c>
      <c r="I164" s="339">
        <v>301.66895799999998</v>
      </c>
      <c r="J164" s="339">
        <v>311.94804099999999</v>
      </c>
      <c r="K164" s="339">
        <v>342.84253699999999</v>
      </c>
      <c r="L164" s="339">
        <v>362.12798400000003</v>
      </c>
      <c r="M164" s="339">
        <v>358.75041399999998</v>
      </c>
    </row>
    <row r="165" spans="1:14" x14ac:dyDescent="0.25">
      <c r="A165" s="380" t="s">
        <v>340</v>
      </c>
      <c r="B165" s="339">
        <v>2167.5912590000003</v>
      </c>
      <c r="C165" s="339">
        <v>2229.257149</v>
      </c>
      <c r="D165" s="339">
        <v>2343.303386</v>
      </c>
      <c r="E165" s="339">
        <v>2490.71776</v>
      </c>
      <c r="F165" s="339">
        <v>2474.0856490000001</v>
      </c>
      <c r="G165" s="339">
        <v>2051.1998279999998</v>
      </c>
      <c r="H165" s="339">
        <v>2327.0694819999999</v>
      </c>
      <c r="I165" s="339">
        <v>2428.9989700000001</v>
      </c>
      <c r="J165" s="339">
        <v>2777.9122990000001</v>
      </c>
      <c r="K165" s="339">
        <v>2976.4016419999998</v>
      </c>
      <c r="L165" s="339">
        <v>2906.9983419999999</v>
      </c>
      <c r="M165" s="339">
        <v>2374.4249479999999</v>
      </c>
    </row>
    <row r="166" spans="1:14" x14ac:dyDescent="0.25">
      <c r="A166" s="380" t="s">
        <v>341</v>
      </c>
      <c r="B166" s="339">
        <v>2078.9447770000002</v>
      </c>
      <c r="C166" s="339">
        <v>1974.4333220000001</v>
      </c>
      <c r="D166" s="339">
        <v>1864.7788700000001</v>
      </c>
      <c r="E166" s="339">
        <v>1805.0437039999999</v>
      </c>
      <c r="F166" s="339">
        <v>1792.002127</v>
      </c>
      <c r="G166" s="339">
        <v>1813.7185280000001</v>
      </c>
      <c r="H166" s="339">
        <v>1787.8723050000001</v>
      </c>
      <c r="I166" s="339">
        <v>372.816147</v>
      </c>
      <c r="J166" s="339">
        <v>294.28917200000001</v>
      </c>
      <c r="K166" s="339">
        <v>297.12732299999999</v>
      </c>
      <c r="L166" s="339">
        <v>302.90184599999998</v>
      </c>
      <c r="M166" s="339">
        <v>263.52833299999998</v>
      </c>
    </row>
    <row r="167" spans="1:14" x14ac:dyDescent="0.25">
      <c r="A167" s="380" t="s">
        <v>342</v>
      </c>
      <c r="B167" s="339">
        <v>1059.471691</v>
      </c>
      <c r="C167" s="339">
        <v>1064.481268</v>
      </c>
      <c r="D167" s="339">
        <v>1093.0084859999999</v>
      </c>
      <c r="E167" s="339">
        <v>1117.6380770000001</v>
      </c>
      <c r="F167" s="339">
        <v>1096.3721089999999</v>
      </c>
      <c r="G167" s="339">
        <v>1133.008241</v>
      </c>
      <c r="H167" s="339">
        <v>1138.9431319999999</v>
      </c>
      <c r="I167" s="339">
        <v>1246.2353800000001</v>
      </c>
      <c r="J167" s="339">
        <v>1249.5425659999999</v>
      </c>
      <c r="K167" s="339">
        <v>1322.2767690000001</v>
      </c>
      <c r="L167" s="339">
        <v>1408.182061</v>
      </c>
      <c r="M167" s="339">
        <v>1502.1693170000001</v>
      </c>
    </row>
    <row r="168" spans="1:14" x14ac:dyDescent="0.25">
      <c r="A168" s="328" t="s">
        <v>268</v>
      </c>
      <c r="B168" s="329">
        <v>327.58394900000002</v>
      </c>
      <c r="C168" s="329">
        <v>320.88265100000001</v>
      </c>
      <c r="D168" s="329">
        <v>331.30053299999997</v>
      </c>
      <c r="E168" s="329">
        <v>328.58413400000001</v>
      </c>
      <c r="F168" s="329">
        <v>298.37046200000003</v>
      </c>
      <c r="G168" s="329">
        <v>274.59437200000002</v>
      </c>
      <c r="H168" s="329">
        <v>413.44937100000004</v>
      </c>
      <c r="I168" s="329">
        <v>347.11308200000002</v>
      </c>
      <c r="J168" s="329">
        <v>378.209835</v>
      </c>
      <c r="K168" s="329">
        <v>373.84823600000004</v>
      </c>
      <c r="L168" s="329">
        <v>387.42258800000002</v>
      </c>
      <c r="M168" s="329">
        <v>497.33638599999995</v>
      </c>
    </row>
    <row r="169" spans="1:14" x14ac:dyDescent="0.25">
      <c r="A169" s="336" t="s">
        <v>269</v>
      </c>
      <c r="B169" s="312">
        <v>1105.3317670000001</v>
      </c>
      <c r="C169" s="312">
        <v>1130.4286550000002</v>
      </c>
      <c r="D169" s="312">
        <v>1155.1216119999999</v>
      </c>
      <c r="E169" s="312">
        <v>996.63664400000005</v>
      </c>
      <c r="F169" s="312">
        <v>1020.0770540000001</v>
      </c>
      <c r="G169" s="312">
        <v>1066.5652700000001</v>
      </c>
      <c r="H169" s="312">
        <v>1146.037644</v>
      </c>
      <c r="I169" s="312">
        <v>1202.9454639999999</v>
      </c>
      <c r="J169" s="312">
        <v>1207.9070769999998</v>
      </c>
      <c r="K169" s="312">
        <v>1268.4346519999999</v>
      </c>
      <c r="L169" s="312">
        <v>1338.9514319999998</v>
      </c>
      <c r="M169" s="312">
        <v>1369.8881650000001</v>
      </c>
    </row>
    <row r="170" spans="1:14" x14ac:dyDescent="0.25">
      <c r="A170" s="320" t="s">
        <v>270</v>
      </c>
      <c r="B170" s="321">
        <v>20.274698999999998</v>
      </c>
      <c r="C170" s="321">
        <v>27.628318</v>
      </c>
      <c r="D170" s="321">
        <v>44.019978999999999</v>
      </c>
      <c r="E170" s="321">
        <v>27.409554999999997</v>
      </c>
      <c r="F170" s="321">
        <v>25.961471</v>
      </c>
      <c r="G170" s="321">
        <v>36.421782999999998</v>
      </c>
      <c r="H170" s="321">
        <v>29.350613000000003</v>
      </c>
      <c r="I170" s="321">
        <v>22.139392000000001</v>
      </c>
      <c r="J170" s="321">
        <v>25.198692000000001</v>
      </c>
      <c r="K170" s="321">
        <v>30.451432</v>
      </c>
      <c r="L170" s="321">
        <v>49.002388999999994</v>
      </c>
      <c r="M170" s="321">
        <v>62.729078000000001</v>
      </c>
    </row>
    <row r="171" spans="1:14" x14ac:dyDescent="0.25">
      <c r="A171" s="320" t="s">
        <v>271</v>
      </c>
      <c r="B171" s="321">
        <v>800.65564699999993</v>
      </c>
      <c r="C171" s="321">
        <v>777.038138</v>
      </c>
      <c r="D171" s="321">
        <v>788.26952900000003</v>
      </c>
      <c r="E171" s="321">
        <v>701.47480199999995</v>
      </c>
      <c r="F171" s="321">
        <v>695.13747499999999</v>
      </c>
      <c r="G171" s="321">
        <v>737.77184</v>
      </c>
      <c r="H171" s="321">
        <v>764.98494599999992</v>
      </c>
      <c r="I171" s="321">
        <v>802.36300399999993</v>
      </c>
      <c r="J171" s="321">
        <v>757.72670899999991</v>
      </c>
      <c r="K171" s="321">
        <v>785.379501</v>
      </c>
      <c r="L171" s="321">
        <v>781.23613099999989</v>
      </c>
      <c r="M171" s="321">
        <v>822.60229000000004</v>
      </c>
    </row>
    <row r="172" spans="1:14" x14ac:dyDescent="0.25">
      <c r="A172" s="320" t="s">
        <v>272</v>
      </c>
      <c r="B172" s="321">
        <v>245.54585900000001</v>
      </c>
      <c r="C172" s="321">
        <v>287.62428699999998</v>
      </c>
      <c r="D172" s="321">
        <v>277.52505299999996</v>
      </c>
      <c r="E172" s="321">
        <v>238.86166900000001</v>
      </c>
      <c r="F172" s="321">
        <v>268.47418700000003</v>
      </c>
      <c r="G172" s="321">
        <v>251.784413</v>
      </c>
      <c r="H172" s="321">
        <v>300.98587600000002</v>
      </c>
      <c r="I172" s="321">
        <v>341.252477</v>
      </c>
      <c r="J172" s="321">
        <v>371.48486100000002</v>
      </c>
      <c r="K172" s="321">
        <v>396.83232299999997</v>
      </c>
      <c r="L172" s="321">
        <v>443.54679799999997</v>
      </c>
      <c r="M172" s="321">
        <v>416.394318</v>
      </c>
    </row>
    <row r="173" spans="1:14" x14ac:dyDescent="0.25">
      <c r="A173" s="398" t="s">
        <v>273</v>
      </c>
      <c r="B173" s="329">
        <v>36.65363</v>
      </c>
      <c r="C173" s="329">
        <v>36.328103999999996</v>
      </c>
      <c r="D173" s="329">
        <v>43.793047999999999</v>
      </c>
      <c r="E173" s="329">
        <v>27.666007</v>
      </c>
      <c r="F173" s="329">
        <v>29.624655999999998</v>
      </c>
      <c r="G173" s="329">
        <v>38.733885999999998</v>
      </c>
      <c r="H173" s="329">
        <v>47.736491999999998</v>
      </c>
      <c r="I173" s="329">
        <v>35.818622000000005</v>
      </c>
      <c r="J173" s="329">
        <v>52.440029000000003</v>
      </c>
      <c r="K173" s="329">
        <v>54.529978999999997</v>
      </c>
      <c r="L173" s="329">
        <v>63.729965999999997</v>
      </c>
      <c r="M173" s="329">
        <v>65.486561999999992</v>
      </c>
    </row>
    <row r="174" spans="1:14" x14ac:dyDescent="0.25">
      <c r="A174" s="403" t="s">
        <v>274</v>
      </c>
      <c r="B174" s="312">
        <v>159.291315</v>
      </c>
      <c r="C174" s="312">
        <v>152.87896999999998</v>
      </c>
      <c r="D174" s="312">
        <v>156.13329499999998</v>
      </c>
      <c r="E174" s="312">
        <v>792.9050719999999</v>
      </c>
      <c r="F174" s="312">
        <v>742.21018700000002</v>
      </c>
      <c r="G174" s="312">
        <v>965.88745500000005</v>
      </c>
      <c r="H174" s="312">
        <v>771.537913</v>
      </c>
      <c r="I174" s="312">
        <v>1034.4435699999999</v>
      </c>
      <c r="J174" s="312">
        <v>879.46668</v>
      </c>
      <c r="K174" s="312">
        <v>863.93360600000005</v>
      </c>
      <c r="L174" s="312">
        <v>1019.973659</v>
      </c>
      <c r="M174" s="312">
        <v>829.30255099999999</v>
      </c>
    </row>
    <row r="175" spans="1:14" x14ac:dyDescent="0.25">
      <c r="A175" s="237" t="s">
        <v>343</v>
      </c>
      <c r="B175" s="321">
        <v>4.3244400000000001</v>
      </c>
      <c r="C175" s="321">
        <v>4.4855510000000001</v>
      </c>
      <c r="D175" s="321">
        <v>7.4249380000000009</v>
      </c>
      <c r="E175" s="321">
        <v>446.10817499999996</v>
      </c>
      <c r="F175" s="321">
        <v>440.38760000000002</v>
      </c>
      <c r="G175" s="321">
        <v>563.74622699999998</v>
      </c>
      <c r="H175" s="321">
        <v>398.02141500000005</v>
      </c>
      <c r="I175" s="321">
        <v>444.45905099999999</v>
      </c>
      <c r="J175" s="321">
        <v>421.60186799999997</v>
      </c>
      <c r="K175" s="321">
        <v>414.733362</v>
      </c>
      <c r="L175" s="321">
        <v>419.47544399999998</v>
      </c>
      <c r="M175" s="321">
        <v>299.23979300000002</v>
      </c>
    </row>
    <row r="176" spans="1:14" x14ac:dyDescent="0.25">
      <c r="A176" s="237" t="s">
        <v>331</v>
      </c>
      <c r="B176" s="321">
        <v>59.777445</v>
      </c>
      <c r="C176" s="321">
        <v>63.431047999999997</v>
      </c>
      <c r="D176" s="321">
        <v>58.088334000000003</v>
      </c>
      <c r="E176" s="321">
        <v>80.993548000000004</v>
      </c>
      <c r="F176" s="321">
        <v>70.851815999999999</v>
      </c>
      <c r="G176" s="321">
        <v>75.312203000000011</v>
      </c>
      <c r="H176" s="321">
        <v>67.924951000000007</v>
      </c>
      <c r="I176" s="321">
        <v>261.43955700000004</v>
      </c>
      <c r="J176" s="321">
        <v>103.808335</v>
      </c>
      <c r="K176" s="321">
        <v>89.501181000000003</v>
      </c>
      <c r="L176" s="321">
        <v>105.622246</v>
      </c>
      <c r="M176" s="321">
        <v>113.651534</v>
      </c>
    </row>
    <row r="177" spans="1:13" x14ac:dyDescent="0.25">
      <c r="A177" s="398" t="s">
        <v>344</v>
      </c>
      <c r="B177" s="329">
        <v>95.189427999999992</v>
      </c>
      <c r="C177" s="329">
        <v>84.962368999999995</v>
      </c>
      <c r="D177" s="329">
        <v>90.620022000000006</v>
      </c>
      <c r="E177" s="329">
        <v>265.80334499999998</v>
      </c>
      <c r="F177" s="329">
        <v>230.97076799999999</v>
      </c>
      <c r="G177" s="329">
        <v>326.82902300000001</v>
      </c>
      <c r="H177" s="329">
        <v>305.591545</v>
      </c>
      <c r="I177" s="329">
        <v>328.544961</v>
      </c>
      <c r="J177" s="329">
        <v>354.05647599999998</v>
      </c>
      <c r="K177" s="329">
        <v>359.69906100000003</v>
      </c>
      <c r="L177" s="329">
        <v>494.875967</v>
      </c>
      <c r="M177" s="329">
        <v>416.41122300000001</v>
      </c>
    </row>
    <row r="178" spans="1:13" x14ac:dyDescent="0.25">
      <c r="A178" s="403" t="s">
        <v>292</v>
      </c>
      <c r="B178" s="312">
        <v>1402.1079679999998</v>
      </c>
      <c r="C178" s="312">
        <v>1400.2632659999999</v>
      </c>
      <c r="D178" s="312">
        <v>1410.238883</v>
      </c>
      <c r="E178" s="312">
        <v>1295.5878810000002</v>
      </c>
      <c r="F178" s="312">
        <v>1161.7877760000001</v>
      </c>
      <c r="G178" s="312">
        <v>1201.8454819999999</v>
      </c>
      <c r="H178" s="312">
        <v>1221.7323160000001</v>
      </c>
      <c r="I178" s="312">
        <v>1329.730808</v>
      </c>
      <c r="J178" s="312">
        <v>1401.7640289999999</v>
      </c>
      <c r="K178" s="312">
        <v>1301.76539</v>
      </c>
      <c r="L178" s="312">
        <v>1321.5212859999999</v>
      </c>
      <c r="M178" s="312">
        <v>1296.9947219999999</v>
      </c>
    </row>
    <row r="179" spans="1:13" x14ac:dyDescent="0.25">
      <c r="A179" s="237" t="s">
        <v>293</v>
      </c>
      <c r="B179" s="321">
        <v>66.716925000000003</v>
      </c>
      <c r="C179" s="321">
        <v>62.170635000000004</v>
      </c>
      <c r="D179" s="321">
        <v>53.827584000000002</v>
      </c>
      <c r="E179" s="321">
        <v>55.866921999999995</v>
      </c>
      <c r="F179" s="321">
        <v>54.253305999999995</v>
      </c>
      <c r="G179" s="321">
        <v>78.085593000000003</v>
      </c>
      <c r="H179" s="321">
        <v>75.652197000000001</v>
      </c>
      <c r="I179" s="321">
        <v>81.269007000000002</v>
      </c>
      <c r="J179" s="321">
        <v>77.092370000000003</v>
      </c>
      <c r="K179" s="321">
        <v>67.893553999999995</v>
      </c>
      <c r="L179" s="321">
        <v>51.963708000000004</v>
      </c>
      <c r="M179" s="321">
        <v>62.317282999999996</v>
      </c>
    </row>
    <row r="180" spans="1:13" x14ac:dyDescent="0.25">
      <c r="A180" s="237" t="s">
        <v>294</v>
      </c>
      <c r="B180" s="321">
        <v>1026.7724559999999</v>
      </c>
      <c r="C180" s="321">
        <v>1053.382605</v>
      </c>
      <c r="D180" s="321">
        <v>1083.839328</v>
      </c>
      <c r="E180" s="321">
        <v>954.61407800000006</v>
      </c>
      <c r="F180" s="321">
        <v>880.78263400000003</v>
      </c>
      <c r="G180" s="321">
        <v>920.40519199999994</v>
      </c>
      <c r="H180" s="321">
        <v>1000.663157</v>
      </c>
      <c r="I180" s="321">
        <v>1120.2031079999999</v>
      </c>
      <c r="J180" s="321">
        <v>1175.2209030000001</v>
      </c>
      <c r="K180" s="321">
        <v>1111.816067</v>
      </c>
      <c r="L180" s="321">
        <v>1137.3576680000001</v>
      </c>
      <c r="M180" s="321">
        <v>1114.0285290000002</v>
      </c>
    </row>
    <row r="181" spans="1:13" x14ac:dyDescent="0.25">
      <c r="A181" s="398" t="s">
        <v>295</v>
      </c>
      <c r="B181" s="329">
        <v>308.618585</v>
      </c>
      <c r="C181" s="329">
        <v>284.71002400000003</v>
      </c>
      <c r="D181" s="329">
        <v>272.57196999999996</v>
      </c>
      <c r="E181" s="329">
        <v>285.10687899999999</v>
      </c>
      <c r="F181" s="329">
        <v>226.751835</v>
      </c>
      <c r="G181" s="329">
        <v>203.35469599999999</v>
      </c>
      <c r="H181" s="329">
        <v>145.41696000000002</v>
      </c>
      <c r="I181" s="329">
        <v>128.25869</v>
      </c>
      <c r="J181" s="329">
        <v>149.45075399999999</v>
      </c>
      <c r="K181" s="329">
        <v>122.055767</v>
      </c>
      <c r="L181" s="329">
        <v>132.19990899999999</v>
      </c>
      <c r="M181" s="329">
        <v>120.64890800000001</v>
      </c>
    </row>
    <row r="182" spans="1:13" x14ac:dyDescent="0.25">
      <c r="A182" s="403" t="s">
        <v>296</v>
      </c>
      <c r="B182" s="312">
        <v>581.76881900000001</v>
      </c>
      <c r="C182" s="312">
        <v>551.55593299999998</v>
      </c>
      <c r="D182" s="312">
        <v>559.584609</v>
      </c>
      <c r="E182" s="312">
        <v>541.04923499999995</v>
      </c>
      <c r="F182" s="312">
        <v>496.39046200000001</v>
      </c>
      <c r="G182" s="312">
        <v>532.57754899999998</v>
      </c>
      <c r="H182" s="312">
        <v>491.55162899999999</v>
      </c>
      <c r="I182" s="312">
        <v>560.567903</v>
      </c>
      <c r="J182" s="312">
        <v>654.56895200000008</v>
      </c>
      <c r="K182" s="312">
        <v>663.39619700000003</v>
      </c>
      <c r="L182" s="312">
        <v>706.951998</v>
      </c>
      <c r="M182" s="312">
        <v>728.89358199999992</v>
      </c>
    </row>
    <row r="183" spans="1:13" x14ac:dyDescent="0.25">
      <c r="A183" s="237" t="s">
        <v>297</v>
      </c>
      <c r="B183" s="321">
        <v>131.013103</v>
      </c>
      <c r="C183" s="321">
        <v>133.605459</v>
      </c>
      <c r="D183" s="321">
        <v>130.13601600000001</v>
      </c>
      <c r="E183" s="321">
        <v>117.397212</v>
      </c>
      <c r="F183" s="321">
        <v>97.855425999999994</v>
      </c>
      <c r="G183" s="321">
        <v>119.502791</v>
      </c>
      <c r="H183" s="321">
        <v>94.426317000000012</v>
      </c>
      <c r="I183" s="321">
        <v>110.34700599999999</v>
      </c>
      <c r="J183" s="321">
        <v>90.869534999999999</v>
      </c>
      <c r="K183" s="321">
        <v>95.908663000000004</v>
      </c>
      <c r="L183" s="321">
        <v>97.239836999999994</v>
      </c>
      <c r="M183" s="321">
        <v>74.455539000000002</v>
      </c>
    </row>
    <row r="184" spans="1:13" x14ac:dyDescent="0.25">
      <c r="A184" s="237" t="s">
        <v>298</v>
      </c>
      <c r="B184" s="321">
        <v>9.7708680000000001</v>
      </c>
      <c r="C184" s="321">
        <v>9.5690469999999994</v>
      </c>
      <c r="D184" s="321">
        <v>9.6413980000000006</v>
      </c>
      <c r="E184" s="321">
        <v>10.768291000000001</v>
      </c>
      <c r="F184" s="321">
        <v>16.964013000000001</v>
      </c>
      <c r="G184" s="321">
        <v>11.05631</v>
      </c>
      <c r="H184" s="321">
        <v>13.010345999999998</v>
      </c>
      <c r="I184" s="321">
        <v>13.044020999999999</v>
      </c>
      <c r="J184" s="321">
        <v>27.532589000000002</v>
      </c>
      <c r="K184" s="321">
        <v>35.811101000000001</v>
      </c>
      <c r="L184" s="321">
        <v>37.152737000000002</v>
      </c>
      <c r="M184" s="321">
        <v>42.490461000000003</v>
      </c>
    </row>
    <row r="185" spans="1:13" x14ac:dyDescent="0.25">
      <c r="A185" s="237" t="s">
        <v>299</v>
      </c>
      <c r="B185" s="321">
        <v>112.08130300000001</v>
      </c>
      <c r="C185" s="321">
        <v>106.087971</v>
      </c>
      <c r="D185" s="321">
        <v>96.931465000000003</v>
      </c>
      <c r="E185" s="321">
        <v>107.49303500000001</v>
      </c>
      <c r="F185" s="321">
        <v>98.753214999999997</v>
      </c>
      <c r="G185" s="321">
        <v>98.454339999999988</v>
      </c>
      <c r="H185" s="321">
        <v>81.434288000000009</v>
      </c>
      <c r="I185" s="321">
        <v>101.88416100000001</v>
      </c>
      <c r="J185" s="321">
        <v>125.793448</v>
      </c>
      <c r="K185" s="321">
        <v>99.792659</v>
      </c>
      <c r="L185" s="321">
        <v>113.116342</v>
      </c>
      <c r="M185" s="321">
        <v>113.42539400000001</v>
      </c>
    </row>
    <row r="186" spans="1:13" x14ac:dyDescent="0.25">
      <c r="A186" s="398" t="s">
        <v>300</v>
      </c>
      <c r="B186" s="329">
        <v>328.90354100000002</v>
      </c>
      <c r="C186" s="329">
        <v>302.293453</v>
      </c>
      <c r="D186" s="329">
        <v>322.87572799999998</v>
      </c>
      <c r="E186" s="329">
        <v>305.39069499999999</v>
      </c>
      <c r="F186" s="329">
        <v>282.81780500000002</v>
      </c>
      <c r="G186" s="329">
        <v>303.56410499999998</v>
      </c>
      <c r="H186" s="329">
        <v>302.68067400000001</v>
      </c>
      <c r="I186" s="329">
        <v>335.29271399999999</v>
      </c>
      <c r="J186" s="329">
        <v>410.373378</v>
      </c>
      <c r="K186" s="329">
        <v>431.88377000000003</v>
      </c>
      <c r="L186" s="329">
        <v>459.44308100000001</v>
      </c>
      <c r="M186" s="329">
        <v>498.52218300000004</v>
      </c>
    </row>
    <row r="187" spans="1:13" x14ac:dyDescent="0.25">
      <c r="A187" s="403" t="s">
        <v>301</v>
      </c>
      <c r="B187" s="312">
        <v>6770.3619839999992</v>
      </c>
      <c r="C187" s="312">
        <v>7094.3044190000001</v>
      </c>
      <c r="D187" s="312">
        <v>7308.2120770000001</v>
      </c>
      <c r="E187" s="312">
        <v>7111.7485099999994</v>
      </c>
      <c r="F187" s="312">
        <v>8626.7805449999996</v>
      </c>
      <c r="G187" s="312">
        <v>9827.079538</v>
      </c>
      <c r="H187" s="312">
        <v>10267.712262999999</v>
      </c>
      <c r="I187" s="312">
        <v>10335.779167000001</v>
      </c>
      <c r="J187" s="312">
        <v>11497.077755</v>
      </c>
      <c r="K187" s="312">
        <v>11492.180546</v>
      </c>
      <c r="L187" s="312">
        <v>11824.295602</v>
      </c>
      <c r="M187" s="312">
        <v>13413.223624999999</v>
      </c>
    </row>
    <row r="188" spans="1:13" x14ac:dyDescent="0.25">
      <c r="A188" s="237" t="s">
        <v>550</v>
      </c>
      <c r="B188" s="321">
        <v>94.25029099999999</v>
      </c>
      <c r="C188" s="321">
        <v>93.206258000000005</v>
      </c>
      <c r="D188" s="321">
        <v>122.294157</v>
      </c>
      <c r="E188" s="321">
        <v>77.29300099999999</v>
      </c>
      <c r="F188" s="321">
        <v>46.818902999999999</v>
      </c>
      <c r="G188" s="321">
        <v>57.263959999999997</v>
      </c>
      <c r="H188" s="321">
        <v>68.020928999999995</v>
      </c>
      <c r="I188" s="321">
        <v>55.891233</v>
      </c>
      <c r="J188" s="321">
        <v>81.392356000000007</v>
      </c>
      <c r="K188" s="321">
        <v>234.757352</v>
      </c>
      <c r="L188" s="321">
        <v>125.996235</v>
      </c>
      <c r="M188" s="321">
        <v>162.94345300000001</v>
      </c>
    </row>
    <row r="189" spans="1:13" x14ac:dyDescent="0.25">
      <c r="A189" s="237" t="s">
        <v>302</v>
      </c>
      <c r="B189" s="321">
        <v>0</v>
      </c>
      <c r="C189" s="321">
        <v>0</v>
      </c>
      <c r="D189" s="321">
        <v>0</v>
      </c>
      <c r="E189" s="321">
        <v>37.933228999999997</v>
      </c>
      <c r="F189" s="321">
        <v>513.09827599999994</v>
      </c>
      <c r="G189" s="321">
        <v>1361.741127</v>
      </c>
      <c r="H189" s="321">
        <v>1363.9431610000001</v>
      </c>
      <c r="I189" s="321">
        <v>1343.089498</v>
      </c>
      <c r="J189" s="321">
        <v>1627.0767129999999</v>
      </c>
      <c r="K189" s="321">
        <v>1445.3752890000001</v>
      </c>
      <c r="L189" s="321">
        <v>1550.0146990000001</v>
      </c>
      <c r="M189" s="321">
        <v>1642.9541570000001</v>
      </c>
    </row>
    <row r="190" spans="1:13" x14ac:dyDescent="0.25">
      <c r="A190" s="237" t="s">
        <v>303</v>
      </c>
      <c r="B190" s="321">
        <v>4911.371236</v>
      </c>
      <c r="C190" s="321">
        <v>5251.099166</v>
      </c>
      <c r="D190" s="321">
        <v>5370.6113189999996</v>
      </c>
      <c r="E190" s="321">
        <v>5357.0772530000004</v>
      </c>
      <c r="F190" s="321">
        <v>6406.907201</v>
      </c>
      <c r="G190" s="321">
        <v>6656.6640850000003</v>
      </c>
      <c r="H190" s="321">
        <v>7271.3809299999994</v>
      </c>
      <c r="I190" s="321">
        <v>7386.7695700000004</v>
      </c>
      <c r="J190" s="321">
        <v>8028.9343349999999</v>
      </c>
      <c r="K190" s="321">
        <v>8058.0189630000004</v>
      </c>
      <c r="L190" s="321">
        <v>8448.4304540000012</v>
      </c>
      <c r="M190" s="321">
        <v>9800.6819700000015</v>
      </c>
    </row>
    <row r="191" spans="1:13" x14ac:dyDescent="0.25">
      <c r="A191" s="617" t="s">
        <v>345</v>
      </c>
      <c r="B191" s="339">
        <v>3859.1578420000001</v>
      </c>
      <c r="C191" s="339">
        <v>4146.1823949999998</v>
      </c>
      <c r="D191" s="339">
        <v>4194.565791</v>
      </c>
      <c r="E191" s="339">
        <v>4253.2843599999997</v>
      </c>
      <c r="F191" s="339">
        <v>4090.867416</v>
      </c>
      <c r="G191" s="339">
        <v>4204.0528709999999</v>
      </c>
      <c r="H191" s="339">
        <v>4782.2676670000001</v>
      </c>
      <c r="I191" s="339">
        <v>5010.6957160000002</v>
      </c>
      <c r="J191" s="339">
        <v>5533.7920759999997</v>
      </c>
      <c r="K191" s="339">
        <v>5527.1936970000006</v>
      </c>
      <c r="L191" s="339">
        <v>5760.5904059999993</v>
      </c>
      <c r="M191" s="339">
        <v>7047.8983719999997</v>
      </c>
    </row>
    <row r="192" spans="1:13" x14ac:dyDescent="0.25">
      <c r="A192" s="618" t="s">
        <v>346</v>
      </c>
      <c r="B192" s="339">
        <v>958.72970299999997</v>
      </c>
      <c r="C192" s="339">
        <v>984.67541499999993</v>
      </c>
      <c r="D192" s="339">
        <v>1046.8226400000001</v>
      </c>
      <c r="E192" s="339">
        <v>987.41017099999999</v>
      </c>
      <c r="F192" s="339">
        <v>2232.5143429999998</v>
      </c>
      <c r="G192" s="339">
        <v>2339.2990399999999</v>
      </c>
      <c r="H192" s="339">
        <v>2395.8926270000002</v>
      </c>
      <c r="I192" s="339">
        <v>2286.584746</v>
      </c>
      <c r="J192" s="339">
        <v>2432.591958</v>
      </c>
      <c r="K192" s="339">
        <v>2444.7949829999998</v>
      </c>
      <c r="L192" s="339">
        <v>2609.0767019999998</v>
      </c>
      <c r="M192" s="339">
        <v>2695.065137</v>
      </c>
    </row>
    <row r="193" spans="1:13" x14ac:dyDescent="0.25">
      <c r="A193" s="618" t="s">
        <v>347</v>
      </c>
      <c r="B193" s="339">
        <v>93.483688999999998</v>
      </c>
      <c r="C193" s="339">
        <v>120.241354</v>
      </c>
      <c r="D193" s="339">
        <v>129.22288500000002</v>
      </c>
      <c r="E193" s="339">
        <v>116.38272000000001</v>
      </c>
      <c r="F193" s="339">
        <v>83.525441000000001</v>
      </c>
      <c r="G193" s="339">
        <v>113.312173</v>
      </c>
      <c r="H193" s="339">
        <v>93.220634000000004</v>
      </c>
      <c r="I193" s="339">
        <v>89.489105999999992</v>
      </c>
      <c r="J193" s="339">
        <v>62.550299000000003</v>
      </c>
      <c r="K193" s="339">
        <v>86.030280000000005</v>
      </c>
      <c r="L193" s="339">
        <v>78.763343000000006</v>
      </c>
      <c r="M193" s="339">
        <v>57.718458999999996</v>
      </c>
    </row>
    <row r="194" spans="1:13" x14ac:dyDescent="0.25">
      <c r="A194" s="237" t="s">
        <v>304</v>
      </c>
      <c r="B194" s="321">
        <v>609.26163799999995</v>
      </c>
      <c r="C194" s="321">
        <v>712.69661099999996</v>
      </c>
      <c r="D194" s="321">
        <v>856.16307199999994</v>
      </c>
      <c r="E194" s="321">
        <v>821.79616899999996</v>
      </c>
      <c r="F194" s="321">
        <v>760.13535499999989</v>
      </c>
      <c r="G194" s="321">
        <v>872.81849399999999</v>
      </c>
      <c r="H194" s="321">
        <v>639.38825199999997</v>
      </c>
      <c r="I194" s="321">
        <v>591.69406100000003</v>
      </c>
      <c r="J194" s="321">
        <v>761.62355000000002</v>
      </c>
      <c r="K194" s="321">
        <v>653.91360000000009</v>
      </c>
      <c r="L194" s="321">
        <v>668.70505700000001</v>
      </c>
      <c r="M194" s="321">
        <v>643.35936100000004</v>
      </c>
    </row>
    <row r="195" spans="1:13" x14ac:dyDescent="0.25">
      <c r="A195" s="617" t="s">
        <v>348</v>
      </c>
      <c r="B195" s="339">
        <v>228.10041900000002</v>
      </c>
      <c r="C195" s="339">
        <v>175.46989499999998</v>
      </c>
      <c r="D195" s="339">
        <v>180.53573</v>
      </c>
      <c r="E195" s="339">
        <v>216.72853899999998</v>
      </c>
      <c r="F195" s="339">
        <v>171.28597299999998</v>
      </c>
      <c r="G195" s="339">
        <v>146.02572999999998</v>
      </c>
      <c r="H195" s="339">
        <v>101.026709</v>
      </c>
      <c r="I195" s="339">
        <v>162.30127000000002</v>
      </c>
      <c r="J195" s="339">
        <v>256.67583400000001</v>
      </c>
      <c r="K195" s="339">
        <v>189.81058900000002</v>
      </c>
      <c r="L195" s="339">
        <v>150.418441</v>
      </c>
      <c r="M195" s="339">
        <v>150.67972599999999</v>
      </c>
    </row>
    <row r="196" spans="1:13" x14ac:dyDescent="0.25">
      <c r="A196" s="618" t="s">
        <v>349</v>
      </c>
      <c r="B196" s="339">
        <v>255.37858</v>
      </c>
      <c r="C196" s="339">
        <v>417.615837</v>
      </c>
      <c r="D196" s="339">
        <v>550.04651000000001</v>
      </c>
      <c r="E196" s="339">
        <v>478.886031</v>
      </c>
      <c r="F196" s="339">
        <v>485.87659699999995</v>
      </c>
      <c r="G196" s="339">
        <v>535.33178399999997</v>
      </c>
      <c r="H196" s="339">
        <v>398.09205200000002</v>
      </c>
      <c r="I196" s="339">
        <v>306.12257399999999</v>
      </c>
      <c r="J196" s="339">
        <v>329.003987</v>
      </c>
      <c r="K196" s="339">
        <v>308.17089500000003</v>
      </c>
      <c r="L196" s="339">
        <v>362.99954299999996</v>
      </c>
      <c r="M196" s="339">
        <v>321.97345999999999</v>
      </c>
    </row>
    <row r="197" spans="1:13" x14ac:dyDescent="0.25">
      <c r="A197" s="397" t="s">
        <v>350</v>
      </c>
      <c r="B197" s="321">
        <v>1155.4788160000001</v>
      </c>
      <c r="C197" s="321">
        <v>1037.302381</v>
      </c>
      <c r="D197" s="321">
        <v>959.14352500000007</v>
      </c>
      <c r="E197" s="321">
        <v>817.64885499999991</v>
      </c>
      <c r="F197" s="321">
        <v>899.82080500000006</v>
      </c>
      <c r="G197" s="321">
        <v>878.59186799999998</v>
      </c>
      <c r="H197" s="321">
        <v>924.97898599999996</v>
      </c>
      <c r="I197" s="321">
        <v>958.33480200000008</v>
      </c>
      <c r="J197" s="321">
        <v>998.05079599999999</v>
      </c>
      <c r="K197" s="321">
        <v>1100.115337</v>
      </c>
      <c r="L197" s="321">
        <v>1031.149152</v>
      </c>
      <c r="M197" s="321">
        <v>1163.28468</v>
      </c>
    </row>
    <row r="198" spans="1:13" x14ac:dyDescent="0.25">
      <c r="A198" s="612" t="s">
        <v>351</v>
      </c>
      <c r="B198" s="339">
        <v>820.00726300000008</v>
      </c>
      <c r="C198" s="339">
        <v>715.683492</v>
      </c>
      <c r="D198" s="339">
        <v>539.04811899999993</v>
      </c>
      <c r="E198" s="339">
        <v>415.32622200000003</v>
      </c>
      <c r="F198" s="339">
        <v>466.74913099999998</v>
      </c>
      <c r="G198" s="339">
        <v>438.47598599999998</v>
      </c>
      <c r="H198" s="339">
        <v>491.40076199999999</v>
      </c>
      <c r="I198" s="339">
        <v>506.67706699999997</v>
      </c>
      <c r="J198" s="339">
        <v>526.41501800000003</v>
      </c>
      <c r="K198" s="339">
        <v>464.23166500000002</v>
      </c>
      <c r="L198" s="339">
        <v>522.74783000000002</v>
      </c>
      <c r="M198" s="339">
        <v>721.64286800000002</v>
      </c>
    </row>
    <row r="199" spans="1:13" x14ac:dyDescent="0.25">
      <c r="A199" s="613" t="s">
        <v>352</v>
      </c>
      <c r="B199" s="339">
        <v>128.99061399999999</v>
      </c>
      <c r="C199" s="339">
        <v>124.26564999999999</v>
      </c>
      <c r="D199" s="339">
        <v>221.506767</v>
      </c>
      <c r="E199" s="339">
        <v>206.90625500000002</v>
      </c>
      <c r="F199" s="339">
        <v>240.39662000000001</v>
      </c>
      <c r="G199" s="339">
        <v>245.913321</v>
      </c>
      <c r="H199" s="339">
        <v>239.34588200000002</v>
      </c>
      <c r="I199" s="339">
        <v>256.53312499999998</v>
      </c>
      <c r="J199" s="339">
        <v>270.97877499999998</v>
      </c>
      <c r="K199" s="339">
        <v>403.88689399999998</v>
      </c>
      <c r="L199" s="339">
        <v>269.64231699999999</v>
      </c>
      <c r="M199" s="339">
        <v>238.47824600000001</v>
      </c>
    </row>
    <row r="200" spans="1:13" x14ac:dyDescent="0.25">
      <c r="A200" s="615" t="s">
        <v>353</v>
      </c>
      <c r="B200" s="346">
        <v>206.48093699999998</v>
      </c>
      <c r="C200" s="346">
        <v>197.353238</v>
      </c>
      <c r="D200" s="346">
        <v>198.58863700000001</v>
      </c>
      <c r="E200" s="346">
        <v>195.41637599999999</v>
      </c>
      <c r="F200" s="346">
        <v>192.675051</v>
      </c>
      <c r="G200" s="346">
        <v>194.20255900000001</v>
      </c>
      <c r="H200" s="346">
        <v>194.23233999999999</v>
      </c>
      <c r="I200" s="346">
        <v>195.12460799999999</v>
      </c>
      <c r="J200" s="346">
        <v>200.65700000000001</v>
      </c>
      <c r="K200" s="346">
        <v>231.99677600000001</v>
      </c>
      <c r="L200" s="346">
        <v>238.759004</v>
      </c>
      <c r="M200" s="346">
        <v>203.16356500000001</v>
      </c>
    </row>
    <row r="201" spans="1:13" x14ac:dyDescent="0.25">
      <c r="A201" s="403" t="s">
        <v>308</v>
      </c>
      <c r="B201" s="312">
        <v>2036.60509</v>
      </c>
      <c r="C201" s="312">
        <v>2118.7025530000001</v>
      </c>
      <c r="D201" s="312">
        <v>2283.1177429999998</v>
      </c>
      <c r="E201" s="312">
        <v>1985.8759689999999</v>
      </c>
      <c r="F201" s="312">
        <v>2576.205872</v>
      </c>
      <c r="G201" s="312">
        <v>2291.456451</v>
      </c>
      <c r="H201" s="312">
        <v>2520.1640079999997</v>
      </c>
      <c r="I201" s="312">
        <v>3716.3905640000003</v>
      </c>
      <c r="J201" s="312">
        <v>2989.1804569999999</v>
      </c>
      <c r="K201" s="312">
        <v>2737.1031010000002</v>
      </c>
      <c r="L201" s="312">
        <v>2598.6544899999999</v>
      </c>
      <c r="M201" s="312">
        <v>2598.5724279999999</v>
      </c>
    </row>
    <row r="202" spans="1:13" x14ac:dyDescent="0.25">
      <c r="A202" s="237" t="s">
        <v>309</v>
      </c>
      <c r="B202" s="321">
        <v>1007.0975960000001</v>
      </c>
      <c r="C202" s="321">
        <v>1076.800923</v>
      </c>
      <c r="D202" s="321">
        <v>1184.0354029999999</v>
      </c>
      <c r="E202" s="321">
        <v>986.29217100000005</v>
      </c>
      <c r="F202" s="321">
        <v>1228.733201</v>
      </c>
      <c r="G202" s="321">
        <v>1027.2305900000001</v>
      </c>
      <c r="H202" s="321">
        <v>1036.3438759999999</v>
      </c>
      <c r="I202" s="321">
        <v>1377.17302</v>
      </c>
      <c r="J202" s="321">
        <v>1125.307898</v>
      </c>
      <c r="K202" s="321">
        <v>1120.5762689999999</v>
      </c>
      <c r="L202" s="321">
        <v>1133.541287</v>
      </c>
      <c r="M202" s="321">
        <v>1161.142568</v>
      </c>
    </row>
    <row r="203" spans="1:13" x14ac:dyDescent="0.25">
      <c r="A203" s="617" t="s">
        <v>354</v>
      </c>
      <c r="B203" s="339">
        <v>580.482214</v>
      </c>
      <c r="C203" s="339">
        <v>651.04036300000007</v>
      </c>
      <c r="D203" s="339">
        <v>673.18242199999997</v>
      </c>
      <c r="E203" s="339">
        <v>601.65099699999996</v>
      </c>
      <c r="F203" s="339">
        <v>632.45853099999999</v>
      </c>
      <c r="G203" s="339">
        <v>534.93567900000005</v>
      </c>
      <c r="H203" s="339">
        <v>584.98481800000002</v>
      </c>
      <c r="I203" s="339">
        <v>495.15590600000002</v>
      </c>
      <c r="J203" s="339">
        <v>512.48780399999998</v>
      </c>
      <c r="K203" s="339">
        <v>545.82323399999996</v>
      </c>
      <c r="L203" s="339">
        <v>529.60511899999995</v>
      </c>
      <c r="M203" s="339">
        <v>628.32000500000004</v>
      </c>
    </row>
    <row r="204" spans="1:13" x14ac:dyDescent="0.25">
      <c r="A204" s="237" t="s">
        <v>310</v>
      </c>
      <c r="B204" s="321">
        <v>322.34687099999996</v>
      </c>
      <c r="C204" s="321">
        <v>321.302908</v>
      </c>
      <c r="D204" s="321">
        <v>344.24904200000003</v>
      </c>
      <c r="E204" s="321">
        <v>311.101338</v>
      </c>
      <c r="F204" s="321">
        <v>399.081346</v>
      </c>
      <c r="G204" s="321">
        <v>409.41875600000003</v>
      </c>
      <c r="H204" s="321">
        <v>475.83125900000005</v>
      </c>
      <c r="I204" s="321">
        <v>493.89018299999998</v>
      </c>
      <c r="J204" s="321">
        <v>515.19981899999993</v>
      </c>
      <c r="K204" s="321">
        <v>533.96383400000002</v>
      </c>
      <c r="L204" s="321">
        <v>526.51047399999993</v>
      </c>
      <c r="M204" s="321">
        <v>575.39646399999992</v>
      </c>
    </row>
    <row r="205" spans="1:13" x14ac:dyDescent="0.25">
      <c r="A205" s="404" t="s">
        <v>311</v>
      </c>
      <c r="B205" s="321">
        <v>412.62080200000003</v>
      </c>
      <c r="C205" s="321">
        <v>420.442362</v>
      </c>
      <c r="D205" s="321">
        <v>466.91050799999999</v>
      </c>
      <c r="E205" s="321">
        <v>439.01964500000003</v>
      </c>
      <c r="F205" s="321">
        <v>705.43341099999998</v>
      </c>
      <c r="G205" s="321">
        <v>614.16240700000003</v>
      </c>
      <c r="H205" s="321">
        <v>738.87474500000008</v>
      </c>
      <c r="I205" s="321">
        <v>1497.7735160000002</v>
      </c>
      <c r="J205" s="321">
        <v>1027.8870810000001</v>
      </c>
      <c r="K205" s="321">
        <v>802.63927799999999</v>
      </c>
      <c r="L205" s="321">
        <v>667.44948299999999</v>
      </c>
      <c r="M205" s="321">
        <v>615.18710899999996</v>
      </c>
    </row>
    <row r="206" spans="1:13" x14ac:dyDescent="0.25">
      <c r="A206" s="405" t="s">
        <v>312</v>
      </c>
      <c r="B206" s="329">
        <v>294.53981699999997</v>
      </c>
      <c r="C206" s="329">
        <v>300.15635800000001</v>
      </c>
      <c r="D206" s="329">
        <v>287.92278699999997</v>
      </c>
      <c r="E206" s="329">
        <v>249.46281199999999</v>
      </c>
      <c r="F206" s="329">
        <v>242.95791300000002</v>
      </c>
      <c r="G206" s="329">
        <v>240.64469500000001</v>
      </c>
      <c r="H206" s="329">
        <v>269.11412499999994</v>
      </c>
      <c r="I206" s="329">
        <v>347.55384200000003</v>
      </c>
      <c r="J206" s="329">
        <v>320.78565600000002</v>
      </c>
      <c r="K206" s="329">
        <v>279.92371800000001</v>
      </c>
      <c r="L206" s="329">
        <v>271.15324299999997</v>
      </c>
      <c r="M206" s="329">
        <v>246.846284</v>
      </c>
    </row>
    <row r="207" spans="1:13" x14ac:dyDescent="0.25">
      <c r="A207" s="616" t="s">
        <v>245</v>
      </c>
      <c r="B207" s="280"/>
      <c r="C207" s="280"/>
      <c r="D207" s="280"/>
      <c r="E207" s="280"/>
      <c r="F207" s="280"/>
      <c r="G207" s="280"/>
      <c r="H207" s="280"/>
      <c r="I207" s="280"/>
      <c r="J207" s="280">
        <v>91.130104000000003</v>
      </c>
      <c r="K207" s="280">
        <v>132.76650899999999</v>
      </c>
      <c r="L207" s="280"/>
      <c r="M207" s="280"/>
    </row>
    <row r="208" spans="1:13" x14ac:dyDescent="0.25">
      <c r="A208" s="354" t="s">
        <v>313</v>
      </c>
      <c r="B208" s="280">
        <v>25907.697146000002</v>
      </c>
      <c r="C208" s="280">
        <v>26491.038321</v>
      </c>
      <c r="D208" s="280">
        <v>27306.417302000002</v>
      </c>
      <c r="E208" s="280">
        <v>27564.118594</v>
      </c>
      <c r="F208" s="280">
        <v>30211.707624999999</v>
      </c>
      <c r="G208" s="280">
        <v>31690.201694000003</v>
      </c>
      <c r="H208" s="280">
        <v>33038.711328000005</v>
      </c>
      <c r="I208" s="280">
        <v>33912.985035999998</v>
      </c>
      <c r="J208" s="280">
        <v>35229.126059999995</v>
      </c>
      <c r="K208" s="280">
        <v>35772.083563</v>
      </c>
      <c r="L208" s="280">
        <v>37292.980249</v>
      </c>
      <c r="M208" s="280">
        <v>38420.542222000004</v>
      </c>
    </row>
    <row r="209" spans="1:13" ht="13.5" thickBot="1" x14ac:dyDescent="0.3">
      <c r="A209" s="603" t="s">
        <v>314</v>
      </c>
      <c r="B209" s="604">
        <v>608.15936399999998</v>
      </c>
      <c r="C209" s="604">
        <v>615.05942500000003</v>
      </c>
      <c r="D209" s="604">
        <v>627.54793500000005</v>
      </c>
      <c r="E209" s="604">
        <v>612.54741899999999</v>
      </c>
      <c r="F209" s="604">
        <v>597.98720200000002</v>
      </c>
      <c r="G209" s="604">
        <v>600.58498999999995</v>
      </c>
      <c r="H209" s="604">
        <v>586.54557499999999</v>
      </c>
      <c r="I209" s="604">
        <v>564.42702099999997</v>
      </c>
      <c r="J209" s="604">
        <v>560.19651299999998</v>
      </c>
      <c r="K209" s="604">
        <v>560.60905500000001</v>
      </c>
      <c r="L209" s="604">
        <v>857.35821599999997</v>
      </c>
      <c r="M209" s="604">
        <v>1083.137127</v>
      </c>
    </row>
    <row r="210" spans="1:13" x14ac:dyDescent="0.2">
      <c r="A210" s="299" t="s">
        <v>315</v>
      </c>
      <c r="B210" s="363"/>
      <c r="C210" s="400"/>
      <c r="D210" s="400"/>
      <c r="E210" s="400"/>
      <c r="F210" s="400"/>
      <c r="G210" s="400"/>
      <c r="H210" s="400"/>
      <c r="I210" s="400"/>
      <c r="J210" s="400"/>
      <c r="K210" s="400"/>
      <c r="L210" s="400"/>
      <c r="M210" s="400"/>
    </row>
    <row r="211" spans="1:13" x14ac:dyDescent="0.25">
      <c r="A211" s="606" t="s">
        <v>319</v>
      </c>
      <c r="B211" s="606"/>
      <c r="C211" s="237"/>
      <c r="D211" s="237"/>
      <c r="E211" s="237"/>
      <c r="F211" s="237"/>
      <c r="G211" s="237"/>
      <c r="H211" s="237"/>
      <c r="I211" s="237"/>
      <c r="J211" s="237"/>
      <c r="K211" s="237"/>
      <c r="L211" s="237"/>
      <c r="M211" s="237"/>
    </row>
    <row r="212" spans="1:13" x14ac:dyDescent="0.25">
      <c r="A212" s="385"/>
      <c r="B212" s="235"/>
      <c r="C212" s="235"/>
      <c r="D212" s="235"/>
      <c r="E212" s="235"/>
      <c r="F212" s="235"/>
      <c r="G212" s="235"/>
      <c r="H212" s="235"/>
      <c r="I212" s="235"/>
      <c r="J212" s="235"/>
      <c r="K212" s="235"/>
      <c r="L212" s="235"/>
      <c r="M212" s="235"/>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P66"/>
  <sheetViews>
    <sheetView workbookViewId="0">
      <pane xSplit="1" ySplit="4" topLeftCell="B5" activePane="bottomRight" state="frozen"/>
      <selection activeCell="A32" sqref="A32"/>
      <selection pane="topRight" activeCell="A32" sqref="A32"/>
      <selection pane="bottomLeft" activeCell="A32" sqref="A32"/>
      <selection pane="bottomRight" activeCell="A4" sqref="A4:O50"/>
    </sheetView>
  </sheetViews>
  <sheetFormatPr baseColWidth="10" defaultColWidth="11.42578125" defaultRowHeight="12.75" x14ac:dyDescent="0.25"/>
  <cols>
    <col min="1" max="1" width="44.85546875" style="388" customWidth="1"/>
    <col min="2" max="2" width="15.5703125" style="373" customWidth="1"/>
    <col min="3" max="3" width="15" style="373" customWidth="1"/>
    <col min="4" max="4" width="11.42578125" style="373" customWidth="1"/>
    <col min="5" max="5" width="9.85546875" style="373" customWidth="1"/>
    <col min="6" max="6" width="11" style="373" customWidth="1"/>
    <col min="7" max="12" width="11.42578125" style="373"/>
    <col min="13" max="14" width="16.5703125" style="373" customWidth="1"/>
    <col min="15" max="16384" width="11.42578125" style="373"/>
  </cols>
  <sheetData>
    <row r="1" spans="1:16" ht="36.950000000000003" customHeight="1" x14ac:dyDescent="0.25">
      <c r="A1" s="1708" t="s">
        <v>357</v>
      </c>
      <c r="B1" s="1708"/>
      <c r="C1" s="1708"/>
      <c r="D1" s="1708"/>
      <c r="E1" s="1708"/>
      <c r="F1" s="1708"/>
      <c r="M1" s="1743" t="s">
        <v>235</v>
      </c>
      <c r="N1" s="1743"/>
      <c r="O1" s="1743"/>
    </row>
    <row r="2" spans="1:16" s="231" customFormat="1" ht="14.1" customHeight="1" x14ac:dyDescent="0.25">
      <c r="A2" s="238"/>
      <c r="B2" s="234"/>
      <c r="C2" s="234"/>
      <c r="D2" s="234"/>
      <c r="E2" s="234"/>
      <c r="F2" s="234"/>
      <c r="G2" s="234"/>
      <c r="H2" s="373" t="s">
        <v>236</v>
      </c>
      <c r="I2" s="374"/>
      <c r="K2" s="375"/>
      <c r="M2" s="238"/>
      <c r="N2" s="238"/>
    </row>
    <row r="3" spans="1:16" s="231" customFormat="1" ht="14.1" customHeight="1" x14ac:dyDescent="0.25">
      <c r="A3" s="303"/>
      <c r="B3" s="304"/>
      <c r="D3" s="305" t="s">
        <v>238</v>
      </c>
      <c r="E3" s="307"/>
      <c r="F3" s="308"/>
      <c r="G3" s="308"/>
      <c r="H3" s="1744" t="s">
        <v>240</v>
      </c>
      <c r="I3" s="1744"/>
      <c r="J3" s="1744" t="s">
        <v>241</v>
      </c>
      <c r="K3" s="1744"/>
      <c r="M3" s="244" t="s">
        <v>235</v>
      </c>
      <c r="N3" s="244" t="s">
        <v>235</v>
      </c>
      <c r="O3" s="244" t="s">
        <v>235</v>
      </c>
    </row>
    <row r="4" spans="1:16" s="231" customFormat="1" ht="28.5" customHeight="1" x14ac:dyDescent="0.25">
      <c r="A4" s="309">
        <v>2024</v>
      </c>
      <c r="B4" s="250" t="s">
        <v>244</v>
      </c>
      <c r="C4" s="250" t="s">
        <v>242</v>
      </c>
      <c r="D4" s="251" t="s">
        <v>243</v>
      </c>
      <c r="E4" s="250" t="s">
        <v>240</v>
      </c>
      <c r="F4" s="250" t="s">
        <v>241</v>
      </c>
      <c r="G4" s="310"/>
      <c r="H4" s="376" t="s">
        <v>29</v>
      </c>
      <c r="I4" s="376" t="s">
        <v>104</v>
      </c>
      <c r="J4" s="376" t="s">
        <v>29</v>
      </c>
      <c r="K4" s="376" t="s">
        <v>104</v>
      </c>
      <c r="M4" s="250" t="s">
        <v>244</v>
      </c>
      <c r="N4" s="250" t="s">
        <v>242</v>
      </c>
      <c r="O4" s="251" t="s">
        <v>243</v>
      </c>
    </row>
    <row r="5" spans="1:16" s="319" customFormat="1" x14ac:dyDescent="0.25">
      <c r="A5" s="311" t="s">
        <v>256</v>
      </c>
      <c r="B5" s="312">
        <v>38060.082988000002</v>
      </c>
      <c r="C5" s="312">
        <v>9775.7637040000009</v>
      </c>
      <c r="D5" s="313">
        <v>47835.846691999999</v>
      </c>
      <c r="E5" s="315">
        <v>0.19558451068641455</v>
      </c>
      <c r="F5" s="316">
        <v>3.8876800751558749E-2</v>
      </c>
      <c r="G5" s="316"/>
      <c r="H5" s="315">
        <v>0.20732891068756837</v>
      </c>
      <c r="I5" s="315">
        <v>0.16024406931925592</v>
      </c>
      <c r="J5" s="316">
        <v>4.0817838051609101E-2</v>
      </c>
      <c r="K5" s="316">
        <v>3.1388205631288635E-2</v>
      </c>
      <c r="M5" s="312">
        <v>36567.477609000001</v>
      </c>
      <c r="N5" s="312">
        <v>9478.2581869999995</v>
      </c>
      <c r="O5" s="313">
        <v>46045.735795999994</v>
      </c>
      <c r="P5" s="1623"/>
    </row>
    <row r="6" spans="1:16" s="319" customFormat="1" x14ac:dyDescent="0.25">
      <c r="A6" s="320" t="s">
        <v>257</v>
      </c>
      <c r="B6" s="321">
        <v>1874.2137450000002</v>
      </c>
      <c r="C6" s="321">
        <v>1350.0848289999999</v>
      </c>
      <c r="D6" s="322">
        <v>3224.2985740000004</v>
      </c>
      <c r="E6" s="324">
        <v>1.3183060455960504E-2</v>
      </c>
      <c r="F6" s="325">
        <v>1.8339508980001362E-2</v>
      </c>
      <c r="G6" s="325"/>
      <c r="H6" s="324">
        <v>1.0209612371813099E-2</v>
      </c>
      <c r="I6" s="324">
        <v>2.2130556085007403E-2</v>
      </c>
      <c r="J6" s="325">
        <v>4.840326411512752E-2</v>
      </c>
      <c r="K6" s="325">
        <v>-2.0646812851068952E-2</v>
      </c>
      <c r="M6" s="321">
        <v>1787.6840039999997</v>
      </c>
      <c r="N6" s="321">
        <v>1378.5474400000001</v>
      </c>
      <c r="O6" s="322">
        <v>3166.231444</v>
      </c>
      <c r="P6" s="1623"/>
    </row>
    <row r="7" spans="1:16" s="319" customFormat="1" x14ac:dyDescent="0.25">
      <c r="A7" s="320" t="s">
        <v>258</v>
      </c>
      <c r="B7" s="321">
        <v>34208.612152000002</v>
      </c>
      <c r="C7" s="321">
        <v>6083.2560439999988</v>
      </c>
      <c r="D7" s="322">
        <v>40291.868196000003</v>
      </c>
      <c r="E7" s="324">
        <v>0.16473974792368601</v>
      </c>
      <c r="F7" s="325">
        <v>4.7124186202187612E-2</v>
      </c>
      <c r="G7" s="325"/>
      <c r="H7" s="324">
        <v>0.18634836649840869</v>
      </c>
      <c r="I7" s="324">
        <v>9.9716577928602335E-2</v>
      </c>
      <c r="J7" s="325">
        <v>4.2735640015818754E-2</v>
      </c>
      <c r="K7" s="325">
        <v>7.2507370316834407E-2</v>
      </c>
      <c r="M7" s="321">
        <v>32806.601059000001</v>
      </c>
      <c r="N7" s="321">
        <v>5671.9946289999998</v>
      </c>
      <c r="O7" s="322">
        <v>38478.595688000001</v>
      </c>
      <c r="P7" s="1623"/>
    </row>
    <row r="8" spans="1:16" s="319" customFormat="1" x14ac:dyDescent="0.25">
      <c r="A8" s="320" t="s">
        <v>321</v>
      </c>
      <c r="B8" s="321">
        <v>1212.9671060000001</v>
      </c>
      <c r="C8" s="321">
        <v>70.812134999999998</v>
      </c>
      <c r="D8" s="322">
        <v>1283.7792409999997</v>
      </c>
      <c r="E8" s="324">
        <v>5.2489367711422387E-3</v>
      </c>
      <c r="F8" s="325">
        <v>1.3799393511041869E-2</v>
      </c>
      <c r="G8" s="325"/>
      <c r="H8" s="324">
        <v>6.607530227039248E-3</v>
      </c>
      <c r="I8" s="324">
        <v>1.1607507109589303E-3</v>
      </c>
      <c r="J8" s="325">
        <v>1.3801665034778088E-2</v>
      </c>
      <c r="K8" s="325">
        <v>1.3760485325954974E-2</v>
      </c>
      <c r="M8" s="321">
        <v>1196.4540479999998</v>
      </c>
      <c r="N8" s="321">
        <v>69.850952000000007</v>
      </c>
      <c r="O8" s="322">
        <v>1266.3049999999998</v>
      </c>
      <c r="P8" s="1623"/>
    </row>
    <row r="9" spans="1:16" s="319" customFormat="1" x14ac:dyDescent="0.25">
      <c r="A9" s="320" t="s">
        <v>259</v>
      </c>
      <c r="B9" s="321">
        <v>764.28998000000001</v>
      </c>
      <c r="C9" s="321">
        <v>2271.61069</v>
      </c>
      <c r="D9" s="322">
        <v>3035.90067</v>
      </c>
      <c r="E9" s="324">
        <v>1.2412765490650556E-2</v>
      </c>
      <c r="F9" s="325">
        <v>-3.1488185735068619E-2</v>
      </c>
      <c r="G9" s="325"/>
      <c r="H9" s="324">
        <v>4.1634015630702707E-3</v>
      </c>
      <c r="I9" s="324">
        <v>3.723618449633536E-2</v>
      </c>
      <c r="J9" s="325">
        <v>-1.6026646177814796E-2</v>
      </c>
      <c r="K9" s="325">
        <v>-3.6581595292150659E-2</v>
      </c>
      <c r="L9" s="377"/>
      <c r="M9" s="321">
        <v>776.73849300000006</v>
      </c>
      <c r="N9" s="321">
        <v>2357.8651590000004</v>
      </c>
      <c r="O9" s="322">
        <v>3134.6036520000002</v>
      </c>
      <c r="P9" s="1623"/>
    </row>
    <row r="10" spans="1:16" s="319" customFormat="1" x14ac:dyDescent="0.25">
      <c r="A10" s="379" t="s">
        <v>260</v>
      </c>
      <c r="B10" s="280">
        <v>8029.681504000001</v>
      </c>
      <c r="C10" s="280">
        <v>865.28692400000011</v>
      </c>
      <c r="D10" s="281">
        <v>8894.9684280000001</v>
      </c>
      <c r="E10" s="351">
        <v>3.6368501194574528E-2</v>
      </c>
      <c r="F10" s="284">
        <v>5.854446825239279E-2</v>
      </c>
      <c r="G10" s="316"/>
      <c r="H10" s="351">
        <v>4.3740974498592856E-2</v>
      </c>
      <c r="I10" s="351">
        <v>1.4183761190316689E-2</v>
      </c>
      <c r="J10" s="284">
        <v>5.4801957953396707E-2</v>
      </c>
      <c r="K10" s="284">
        <v>9.4584018138618164E-2</v>
      </c>
      <c r="L10" s="377"/>
      <c r="M10" s="280">
        <v>7612.5015160000003</v>
      </c>
      <c r="N10" s="280">
        <v>790.51667999999995</v>
      </c>
      <c r="O10" s="281">
        <v>8403.0181959999991</v>
      </c>
      <c r="P10" s="1623"/>
    </row>
    <row r="11" spans="1:16" s="319" customFormat="1" x14ac:dyDescent="0.25">
      <c r="A11" s="336" t="s">
        <v>263</v>
      </c>
      <c r="B11" s="312">
        <v>24105.867235000002</v>
      </c>
      <c r="C11" s="312">
        <v>9942.1607430000004</v>
      </c>
      <c r="D11" s="313">
        <v>34048.027977999998</v>
      </c>
      <c r="E11" s="315">
        <v>0.13921080847155087</v>
      </c>
      <c r="F11" s="316">
        <v>1.7227020068748766E-2</v>
      </c>
      <c r="G11" s="316"/>
      <c r="H11" s="315">
        <v>0.13131456378031206</v>
      </c>
      <c r="I11" s="315">
        <v>0.16297164533882813</v>
      </c>
      <c r="J11" s="316">
        <v>7.07016584774256E-3</v>
      </c>
      <c r="K11" s="316">
        <v>4.2725329799328859E-2</v>
      </c>
      <c r="L11" s="377"/>
      <c r="M11" s="312">
        <v>23936.631281999998</v>
      </c>
      <c r="N11" s="312">
        <v>9534.7839540000004</v>
      </c>
      <c r="O11" s="313">
        <v>33471.415236000001</v>
      </c>
      <c r="P11" s="1623"/>
    </row>
    <row r="12" spans="1:16" s="319" customFormat="1" x14ac:dyDescent="0.25">
      <c r="A12" s="320" t="s">
        <v>326</v>
      </c>
      <c r="B12" s="321">
        <v>2227.4182230000001</v>
      </c>
      <c r="C12" s="321">
        <v>378.81198699999999</v>
      </c>
      <c r="D12" s="322">
        <v>2606.2302099999997</v>
      </c>
      <c r="E12" s="324">
        <v>1.0655989087870568E-2</v>
      </c>
      <c r="F12" s="325">
        <v>6.133788813779617E-2</v>
      </c>
      <c r="G12" s="325"/>
      <c r="H12" s="324">
        <v>1.2133662293007432E-2</v>
      </c>
      <c r="I12" s="324">
        <v>6.2094764298522434E-3</v>
      </c>
      <c r="J12" s="325">
        <v>3.0826373551322339E-2</v>
      </c>
      <c r="K12" s="325">
        <v>0.2849794287680556</v>
      </c>
      <c r="M12" s="321">
        <v>2160.8083380000003</v>
      </c>
      <c r="N12" s="321">
        <v>294.80004000000002</v>
      </c>
      <c r="O12" s="322">
        <v>2455.6083780000004</v>
      </c>
      <c r="P12" s="1623"/>
    </row>
    <row r="13" spans="1:16" s="319" customFormat="1" x14ac:dyDescent="0.25">
      <c r="A13" s="320" t="s">
        <v>265</v>
      </c>
      <c r="B13" s="321">
        <v>5727.8008790000004</v>
      </c>
      <c r="C13" s="321">
        <v>2927.348802</v>
      </c>
      <c r="D13" s="322">
        <v>8655.1496810000008</v>
      </c>
      <c r="E13" s="324">
        <v>3.5387963887742076E-2</v>
      </c>
      <c r="F13" s="325">
        <v>7.1988128442745047E-2</v>
      </c>
      <c r="G13" s="325"/>
      <c r="H13" s="324">
        <v>3.1201684905752484E-2</v>
      </c>
      <c r="I13" s="324">
        <v>4.798502690458737E-2</v>
      </c>
      <c r="J13" s="325">
        <v>4.492287274188933E-2</v>
      </c>
      <c r="K13" s="325">
        <v>0.12921749453869857</v>
      </c>
      <c r="M13" s="321">
        <v>5481.5537379999987</v>
      </c>
      <c r="N13" s="321">
        <v>2592.3693320000002</v>
      </c>
      <c r="O13" s="322">
        <v>8073.9230699999989</v>
      </c>
      <c r="P13" s="1623"/>
    </row>
    <row r="14" spans="1:16" s="319" customFormat="1" x14ac:dyDescent="0.25">
      <c r="A14" s="320" t="s">
        <v>266</v>
      </c>
      <c r="B14" s="321">
        <v>7606.7221629999995</v>
      </c>
      <c r="C14" s="321">
        <v>5162.4702570000009</v>
      </c>
      <c r="D14" s="322">
        <v>12769.192419999999</v>
      </c>
      <c r="E14" s="324">
        <v>5.2208885679534647E-2</v>
      </c>
      <c r="F14" s="325">
        <v>-1.6570460025025824E-2</v>
      </c>
      <c r="G14" s="325"/>
      <c r="H14" s="324">
        <v>4.1436941176797144E-2</v>
      </c>
      <c r="I14" s="324">
        <v>8.4623080791407901E-2</v>
      </c>
      <c r="J14" s="325">
        <v>-2.5261919969710167E-3</v>
      </c>
      <c r="K14" s="325">
        <v>-3.6558172658663346E-2</v>
      </c>
      <c r="M14" s="321">
        <v>7625.9868699999997</v>
      </c>
      <c r="N14" s="321">
        <v>5358.3621869999997</v>
      </c>
      <c r="O14" s="322">
        <v>12984.349056999999</v>
      </c>
      <c r="P14" s="1623"/>
    </row>
    <row r="15" spans="1:16" s="319" customFormat="1" x14ac:dyDescent="0.25">
      <c r="A15" s="320" t="s">
        <v>267</v>
      </c>
      <c r="B15" s="321">
        <v>4379.2038010000006</v>
      </c>
      <c r="C15" s="321">
        <v>833.15578400000004</v>
      </c>
      <c r="D15" s="322">
        <v>5212.3595850000002</v>
      </c>
      <c r="E15" s="324">
        <v>2.1311565895714781E-2</v>
      </c>
      <c r="F15" s="325">
        <v>-6.4939531686272978E-2</v>
      </c>
      <c r="G15" s="325"/>
      <c r="H15" s="324">
        <v>2.3855322491715344E-2</v>
      </c>
      <c r="I15" s="324">
        <v>1.3657068362894934E-2</v>
      </c>
      <c r="J15" s="325">
        <v>-8.6546897024153746E-2</v>
      </c>
      <c r="K15" s="325">
        <v>6.7825879576579373E-2</v>
      </c>
      <c r="M15" s="321">
        <v>4794.1200119999994</v>
      </c>
      <c r="N15" s="321">
        <v>780.23561699999993</v>
      </c>
      <c r="O15" s="322">
        <v>5574.3556289999997</v>
      </c>
      <c r="P15" s="1623"/>
    </row>
    <row r="16" spans="1:16" s="319" customFormat="1" x14ac:dyDescent="0.25">
      <c r="A16" s="328" t="s">
        <v>268</v>
      </c>
      <c r="B16" s="329">
        <v>4164.7221600000003</v>
      </c>
      <c r="C16" s="329">
        <v>640.37390400000004</v>
      </c>
      <c r="D16" s="330">
        <v>4805.0960640000003</v>
      </c>
      <c r="E16" s="332">
        <v>1.9646403847092934E-2</v>
      </c>
      <c r="F16" s="333">
        <v>3.3951426977255235</v>
      </c>
      <c r="G16" s="325"/>
      <c r="H16" s="332">
        <v>2.2686952864012941E-2</v>
      </c>
      <c r="I16" s="332">
        <v>1.0496992702557915E-2</v>
      </c>
      <c r="J16" s="333">
        <v>4.0655894005221569</v>
      </c>
      <c r="K16" s="333">
        <v>1.3620032322476598</v>
      </c>
      <c r="M16" s="329">
        <v>822.15944300000001</v>
      </c>
      <c r="N16" s="329">
        <v>271.11474499999997</v>
      </c>
      <c r="O16" s="330">
        <v>1093.2741879999999</v>
      </c>
      <c r="P16" s="1623"/>
    </row>
    <row r="17" spans="1:16" s="319" customFormat="1" x14ac:dyDescent="0.25">
      <c r="A17" s="336" t="s">
        <v>269</v>
      </c>
      <c r="B17" s="312">
        <v>18032.854905</v>
      </c>
      <c r="C17" s="312">
        <v>6895.7618610000009</v>
      </c>
      <c r="D17" s="313">
        <v>24928.616766000003</v>
      </c>
      <c r="E17" s="315">
        <v>0.10192463705430049</v>
      </c>
      <c r="F17" s="316">
        <v>4.6903988749474212E-2</v>
      </c>
      <c r="G17" s="316"/>
      <c r="H17" s="315">
        <v>9.8232370255719417E-2</v>
      </c>
      <c r="I17" s="315">
        <v>0.11303515255908084</v>
      </c>
      <c r="J17" s="316">
        <v>4.6611774169323272E-2</v>
      </c>
      <c r="K17" s="316">
        <v>4.7668920272994963E-2</v>
      </c>
      <c r="M17" s="312">
        <v>17229.745880999999</v>
      </c>
      <c r="N17" s="312">
        <v>6582.0047989999994</v>
      </c>
      <c r="O17" s="313">
        <v>23811.750679999997</v>
      </c>
      <c r="P17" s="1623"/>
    </row>
    <row r="18" spans="1:16" s="319" customFormat="1" x14ac:dyDescent="0.25">
      <c r="A18" s="320" t="s">
        <v>270</v>
      </c>
      <c r="B18" s="321">
        <v>2264.1085190000003</v>
      </c>
      <c r="C18" s="321">
        <v>265.23023899999998</v>
      </c>
      <c r="D18" s="322">
        <v>2529.3387579999999</v>
      </c>
      <c r="E18" s="324">
        <v>1.0341606087351775E-2</v>
      </c>
      <c r="F18" s="325">
        <v>0.12908960149302739</v>
      </c>
      <c r="G18" s="325"/>
      <c r="H18" s="324">
        <v>1.2333529411134391E-2</v>
      </c>
      <c r="I18" s="324">
        <v>4.3476473133744233E-3</v>
      </c>
      <c r="J18" s="325">
        <v>0.12246687648331589</v>
      </c>
      <c r="K18" s="325">
        <v>0.18897342742491974</v>
      </c>
      <c r="M18" s="321">
        <v>2017.082701</v>
      </c>
      <c r="N18" s="321">
        <v>223.07499300000001</v>
      </c>
      <c r="O18" s="322">
        <v>2240.1576940000004</v>
      </c>
      <c r="P18" s="1623"/>
    </row>
    <row r="19" spans="1:16" s="319" customFormat="1" x14ac:dyDescent="0.25">
      <c r="A19" s="320" t="s">
        <v>271</v>
      </c>
      <c r="B19" s="321">
        <v>7553.2678509999996</v>
      </c>
      <c r="C19" s="321">
        <v>2486.8839360000002</v>
      </c>
      <c r="D19" s="322">
        <v>10040.151787000001</v>
      </c>
      <c r="E19" s="324">
        <v>4.1050766533335593E-2</v>
      </c>
      <c r="F19" s="325">
        <v>2.6276595693637717E-2</v>
      </c>
      <c r="G19" s="325"/>
      <c r="H19" s="324">
        <v>4.1145753575288033E-2</v>
      </c>
      <c r="I19" s="324">
        <v>4.0764938054534627E-2</v>
      </c>
      <c r="J19" s="325">
        <v>7.7815102528933089E-3</v>
      </c>
      <c r="K19" s="325">
        <v>8.6858412859991851E-2</v>
      </c>
      <c r="M19" s="321">
        <v>7494.9458530000002</v>
      </c>
      <c r="N19" s="321">
        <v>2288.1397489999999</v>
      </c>
      <c r="O19" s="322">
        <v>9783.0856019999992</v>
      </c>
      <c r="P19" s="1623"/>
    </row>
    <row r="20" spans="1:16" s="319" customFormat="1" x14ac:dyDescent="0.25">
      <c r="A20" s="320" t="s">
        <v>272</v>
      </c>
      <c r="B20" s="321">
        <v>4459.3091240000003</v>
      </c>
      <c r="C20" s="321">
        <v>3760.6003879999998</v>
      </c>
      <c r="D20" s="322">
        <v>8219.9095120000002</v>
      </c>
      <c r="E20" s="324">
        <v>3.3608414838824041E-2</v>
      </c>
      <c r="F20" s="325">
        <v>4.0384689901309612E-2</v>
      </c>
      <c r="G20" s="325"/>
      <c r="H20" s="324">
        <v>2.42916891008765E-2</v>
      </c>
      <c r="I20" s="324">
        <v>6.1643665651423013E-2</v>
      </c>
      <c r="J20" s="325">
        <v>7.3491088553518713E-2</v>
      </c>
      <c r="K20" s="325">
        <v>3.6801956566274718E-3</v>
      </c>
      <c r="M20" s="321">
        <v>4154.0252840000003</v>
      </c>
      <c r="N20" s="321">
        <v>3746.811389</v>
      </c>
      <c r="O20" s="322">
        <v>7900.8366730000007</v>
      </c>
      <c r="P20" s="1623"/>
    </row>
    <row r="21" spans="1:16" s="319" customFormat="1" x14ac:dyDescent="0.25">
      <c r="A21" s="398" t="s">
        <v>273</v>
      </c>
      <c r="B21" s="329">
        <v>3755.6956639999999</v>
      </c>
      <c r="C21" s="329">
        <v>380.84512100000001</v>
      </c>
      <c r="D21" s="330">
        <v>4136.5407850000001</v>
      </c>
      <c r="E21" s="332">
        <v>1.6912908651493055E-2</v>
      </c>
      <c r="F21" s="333">
        <v>6.4408420933411259E-2</v>
      </c>
      <c r="G21" s="325"/>
      <c r="H21" s="332">
        <v>2.0458817473851792E-2</v>
      </c>
      <c r="I21" s="332">
        <v>6.2428035105281015E-3</v>
      </c>
      <c r="J21" s="333">
        <v>5.3877726793630343E-2</v>
      </c>
      <c r="K21" s="333">
        <v>0.18075944133826982</v>
      </c>
      <c r="M21" s="329">
        <v>3563.6920380000001</v>
      </c>
      <c r="N21" s="329">
        <v>322.54251600000003</v>
      </c>
      <c r="O21" s="330">
        <v>3886.2345540000001</v>
      </c>
      <c r="P21" s="1623"/>
    </row>
    <row r="22" spans="1:16" s="319" customFormat="1" x14ac:dyDescent="0.25">
      <c r="A22" s="403" t="s">
        <v>274</v>
      </c>
      <c r="B22" s="312">
        <v>57866.418064999998</v>
      </c>
      <c r="C22" s="312">
        <v>1541.3576659999999</v>
      </c>
      <c r="D22" s="313">
        <v>59407.775731000002</v>
      </c>
      <c r="E22" s="315">
        <v>0.24289819352688649</v>
      </c>
      <c r="F22" s="316">
        <v>3.7800275621238777E-2</v>
      </c>
      <c r="G22" s="316"/>
      <c r="H22" s="315">
        <v>0.31522215615216975</v>
      </c>
      <c r="I22" s="315">
        <v>2.5265895550974384E-2</v>
      </c>
      <c r="J22" s="316">
        <v>3.7026219617009248E-2</v>
      </c>
      <c r="K22" s="316">
        <v>6.7720397608383998E-2</v>
      </c>
      <c r="M22" s="312">
        <v>55800.342334999994</v>
      </c>
      <c r="N22" s="312">
        <v>1443.596722</v>
      </c>
      <c r="O22" s="313">
        <v>57243.939057000003</v>
      </c>
      <c r="P22" s="1623"/>
    </row>
    <row r="23" spans="1:16" s="319" customFormat="1" x14ac:dyDescent="0.25">
      <c r="A23" s="237" t="s">
        <v>343</v>
      </c>
      <c r="B23" s="321">
        <v>18943.318869000002</v>
      </c>
      <c r="C23" s="321">
        <v>56.869347999999995</v>
      </c>
      <c r="D23" s="322">
        <v>19000.188217000003</v>
      </c>
      <c r="E23" s="324">
        <v>7.7685308661907884E-2</v>
      </c>
      <c r="F23" s="325">
        <v>3.3137736597774223</v>
      </c>
      <c r="G23" s="325"/>
      <c r="H23" s="324">
        <v>0.10319204157162069</v>
      </c>
      <c r="I23" s="324">
        <v>9.3220090204554373E-4</v>
      </c>
      <c r="J23" s="325">
        <v>3.4749524425247191</v>
      </c>
      <c r="K23" s="325">
        <v>-0.66811202318160512</v>
      </c>
      <c r="L23" s="231"/>
      <c r="M23" s="321">
        <v>4233.1888689999996</v>
      </c>
      <c r="N23" s="321">
        <v>171.351034</v>
      </c>
      <c r="O23" s="322">
        <v>4404.5399029999999</v>
      </c>
      <c r="P23" s="1623"/>
    </row>
    <row r="24" spans="1:16" s="319" customFormat="1" x14ac:dyDescent="0.25">
      <c r="A24" s="237" t="s">
        <v>331</v>
      </c>
      <c r="B24" s="321">
        <v>1751.514874</v>
      </c>
      <c r="C24" s="321">
        <v>260.62428</v>
      </c>
      <c r="D24" s="322">
        <v>2012.139154</v>
      </c>
      <c r="E24" s="324">
        <v>8.2269527787804733E-3</v>
      </c>
      <c r="F24" s="325">
        <v>0.10554819491044509</v>
      </c>
      <c r="G24" s="325"/>
      <c r="H24" s="324">
        <v>9.5412212052713649E-3</v>
      </c>
      <c r="I24" s="324">
        <v>4.2721465509147453E-3</v>
      </c>
      <c r="J24" s="325">
        <v>9.8057506249626059E-2</v>
      </c>
      <c r="K24" s="325">
        <v>0.15866776397011972</v>
      </c>
      <c r="M24" s="321">
        <v>1595.1030470000001</v>
      </c>
      <c r="N24" s="321">
        <v>224.93443600000001</v>
      </c>
      <c r="O24" s="322">
        <v>1820.0374830000001</v>
      </c>
      <c r="P24" s="1623"/>
    </row>
    <row r="25" spans="1:16" s="319" customFormat="1" x14ac:dyDescent="0.25">
      <c r="A25" s="398" t="s">
        <v>344</v>
      </c>
      <c r="B25" s="329">
        <v>37171.584318000001</v>
      </c>
      <c r="C25" s="329">
        <v>1223.864032</v>
      </c>
      <c r="D25" s="330">
        <v>38395.448354</v>
      </c>
      <c r="E25" s="332">
        <v>0.15698593206166619</v>
      </c>
      <c r="F25" s="333">
        <v>-0.24743377610034245</v>
      </c>
      <c r="G25" s="325"/>
      <c r="H25" s="332">
        <v>0.2024888933534881</v>
      </c>
      <c r="I25" s="332">
        <v>2.0061547999662248E-2</v>
      </c>
      <c r="J25" s="333">
        <v>-0.25615250908138754</v>
      </c>
      <c r="K25" s="333">
        <v>0.16857718578748893</v>
      </c>
      <c r="M25" s="329">
        <v>49972.050415999998</v>
      </c>
      <c r="N25" s="329">
        <v>1047.3112489999999</v>
      </c>
      <c r="O25" s="330">
        <v>51019.361665000004</v>
      </c>
      <c r="P25" s="1623"/>
    </row>
    <row r="26" spans="1:16" s="319" customFormat="1" x14ac:dyDescent="0.25">
      <c r="A26" s="403" t="s">
        <v>292</v>
      </c>
      <c r="B26" s="312">
        <v>7559.3555839999999</v>
      </c>
      <c r="C26" s="312">
        <v>10546.139005999999</v>
      </c>
      <c r="D26" s="313">
        <v>18105.494589999998</v>
      </c>
      <c r="E26" s="315">
        <v>7.4027210659007595E-2</v>
      </c>
      <c r="F26" s="316">
        <v>0.23463218170359701</v>
      </c>
      <c r="G26" s="316"/>
      <c r="H26" s="315">
        <v>4.1178915958350749E-2</v>
      </c>
      <c r="I26" s="315">
        <v>0.17287204162233219</v>
      </c>
      <c r="J26" s="316">
        <v>0.19019632590007385</v>
      </c>
      <c r="K26" s="316">
        <v>0.26858098132256192</v>
      </c>
      <c r="M26" s="312">
        <v>6351.3518060000006</v>
      </c>
      <c r="N26" s="312">
        <v>8313.3352630000009</v>
      </c>
      <c r="O26" s="313">
        <v>14664.687069000001</v>
      </c>
      <c r="P26" s="1623"/>
    </row>
    <row r="27" spans="1:16" s="231" customFormat="1" x14ac:dyDescent="0.25">
      <c r="A27" s="237" t="s">
        <v>293</v>
      </c>
      <c r="B27" s="321">
        <v>646.07751400000006</v>
      </c>
      <c r="C27" s="321">
        <v>339.48492299999998</v>
      </c>
      <c r="D27" s="322">
        <v>985.56243700000005</v>
      </c>
      <c r="E27" s="324">
        <v>4.0296296673221071E-3</v>
      </c>
      <c r="F27" s="325">
        <v>0.94365559760669981</v>
      </c>
      <c r="G27" s="325"/>
      <c r="H27" s="324">
        <v>3.5194496879995137E-3</v>
      </c>
      <c r="I27" s="324">
        <v>5.5648281997441214E-3</v>
      </c>
      <c r="J27" s="325">
        <v>0.9931452605400537</v>
      </c>
      <c r="K27" s="325">
        <v>0.85595411903903318</v>
      </c>
      <c r="M27" s="321">
        <v>324.14973799999996</v>
      </c>
      <c r="N27" s="321">
        <v>182.91665699999999</v>
      </c>
      <c r="O27" s="322">
        <v>507.06639500000006</v>
      </c>
      <c r="P27" s="1623"/>
    </row>
    <row r="28" spans="1:16" s="231" customFormat="1" x14ac:dyDescent="0.25">
      <c r="A28" s="237" t="s">
        <v>294</v>
      </c>
      <c r="B28" s="321">
        <v>6299.7268759999997</v>
      </c>
      <c r="C28" s="321">
        <v>8326.3185759999997</v>
      </c>
      <c r="D28" s="322">
        <v>14626.045451999998</v>
      </c>
      <c r="E28" s="324">
        <v>5.9800926310040338E-2</v>
      </c>
      <c r="F28" s="325">
        <v>0.24840604257647825</v>
      </c>
      <c r="G28" s="325"/>
      <c r="H28" s="324">
        <v>3.4317200812254776E-2</v>
      </c>
      <c r="I28" s="324">
        <v>0.13648480174708116</v>
      </c>
      <c r="J28" s="325">
        <v>0.15847783030377238</v>
      </c>
      <c r="K28" s="325">
        <v>0.32630284515125152</v>
      </c>
      <c r="M28" s="321">
        <v>5437.9347720000005</v>
      </c>
      <c r="N28" s="321">
        <v>6277.8411480000004</v>
      </c>
      <c r="O28" s="322">
        <v>11715.77592</v>
      </c>
      <c r="P28" s="1623"/>
    </row>
    <row r="29" spans="1:16" s="231" customFormat="1" x14ac:dyDescent="0.25">
      <c r="A29" s="398" t="s">
        <v>295</v>
      </c>
      <c r="B29" s="329">
        <v>613.55119000000002</v>
      </c>
      <c r="C29" s="329">
        <v>1880.335503</v>
      </c>
      <c r="D29" s="330">
        <v>2493.8866930000004</v>
      </c>
      <c r="E29" s="332">
        <v>1.0196654648935875E-2</v>
      </c>
      <c r="F29" s="333">
        <v>2.1312553586894101E-2</v>
      </c>
      <c r="G29" s="325"/>
      <c r="H29" s="332">
        <v>3.3422654363068119E-3</v>
      </c>
      <c r="I29" s="332">
        <v>3.0822411609939003E-2</v>
      </c>
      <c r="J29" s="333">
        <v>4.1210329117011835E-2</v>
      </c>
      <c r="K29" s="333">
        <v>1.4983475009415992E-2</v>
      </c>
      <c r="M29" s="329">
        <v>589.267291</v>
      </c>
      <c r="N29" s="329">
        <v>1852.5774549999999</v>
      </c>
      <c r="O29" s="330">
        <v>2441.8447459999998</v>
      </c>
      <c r="P29" s="1623"/>
    </row>
    <row r="30" spans="1:16" s="319" customFormat="1" x14ac:dyDescent="0.25">
      <c r="A30" s="403" t="s">
        <v>296</v>
      </c>
      <c r="B30" s="312">
        <v>9239.958967999999</v>
      </c>
      <c r="C30" s="312">
        <v>2870.9020989999999</v>
      </c>
      <c r="D30" s="313">
        <v>12110.861067000002</v>
      </c>
      <c r="E30" s="315">
        <v>4.9517192640733197E-2</v>
      </c>
      <c r="F30" s="316">
        <v>2.405745631869971E-2</v>
      </c>
      <c r="G30" s="316"/>
      <c r="H30" s="315">
        <v>5.033385314050088E-2</v>
      </c>
      <c r="I30" s="315">
        <v>4.7059753988602876E-2</v>
      </c>
      <c r="J30" s="316">
        <v>1.5249270753840749E-2</v>
      </c>
      <c r="K30" s="316">
        <v>5.3473833259840564E-2</v>
      </c>
      <c r="M30" s="312">
        <v>9101.1727210000008</v>
      </c>
      <c r="N30" s="312">
        <v>2725.1764670000002</v>
      </c>
      <c r="O30" s="313">
        <v>11826.349188000002</v>
      </c>
      <c r="P30" s="1623"/>
    </row>
    <row r="31" spans="1:16" s="231" customFormat="1" x14ac:dyDescent="0.25">
      <c r="A31" s="237" t="s">
        <v>297</v>
      </c>
      <c r="B31" s="321">
        <v>921.63539399999991</v>
      </c>
      <c r="C31" s="321">
        <v>438.473432</v>
      </c>
      <c r="D31" s="322">
        <v>1360.1088260000001</v>
      </c>
      <c r="E31" s="324">
        <v>5.5610224885592327E-3</v>
      </c>
      <c r="F31" s="325">
        <v>-3.5489661226823843E-2</v>
      </c>
      <c r="G31" s="325"/>
      <c r="H31" s="324">
        <v>5.0205266853825346E-3</v>
      </c>
      <c r="I31" s="324">
        <v>7.1874453147133923E-3</v>
      </c>
      <c r="J31" s="325">
        <v>-5.1479447310231019E-2</v>
      </c>
      <c r="K31" s="325">
        <v>-5.8417458639548059E-5</v>
      </c>
      <c r="M31" s="321">
        <v>971.65569199999993</v>
      </c>
      <c r="N31" s="321">
        <v>438.49904800000002</v>
      </c>
      <c r="O31" s="322">
        <v>1410.1547399999999</v>
      </c>
      <c r="P31" s="1623"/>
    </row>
    <row r="32" spans="1:16" s="231" customFormat="1" x14ac:dyDescent="0.25">
      <c r="A32" s="237" t="s">
        <v>298</v>
      </c>
      <c r="B32" s="321">
        <v>6694.3686949999992</v>
      </c>
      <c r="C32" s="321">
        <v>613.10280999999986</v>
      </c>
      <c r="D32" s="322">
        <v>7307.4715050000004</v>
      </c>
      <c r="E32" s="324">
        <v>2.9877766100027337E-2</v>
      </c>
      <c r="F32" s="325">
        <v>0.25480210473954079</v>
      </c>
      <c r="G32" s="325"/>
      <c r="H32" s="324">
        <v>3.6466976956222405E-2</v>
      </c>
      <c r="I32" s="324">
        <v>1.0049965625219714E-2</v>
      </c>
      <c r="J32" s="325">
        <v>0.25635117705834287</v>
      </c>
      <c r="K32" s="325">
        <v>0.2381333034685611</v>
      </c>
      <c r="M32" s="321">
        <v>5328.4215570000006</v>
      </c>
      <c r="N32" s="321">
        <v>495.183199</v>
      </c>
      <c r="O32" s="322">
        <v>5823.6047560000006</v>
      </c>
      <c r="P32" s="1623"/>
    </row>
    <row r="33" spans="1:16" s="231" customFormat="1" x14ac:dyDescent="0.25">
      <c r="A33" s="237" t="s">
        <v>299</v>
      </c>
      <c r="B33" s="321">
        <v>953.98396600000001</v>
      </c>
      <c r="C33" s="321">
        <v>930.57794000000001</v>
      </c>
      <c r="D33" s="322">
        <v>1884.5619060000001</v>
      </c>
      <c r="E33" s="324">
        <v>7.7053327939716277E-3</v>
      </c>
      <c r="F33" s="325">
        <v>0.62041121229083784</v>
      </c>
      <c r="G33" s="325"/>
      <c r="H33" s="324">
        <v>5.1967426488940434E-3</v>
      </c>
      <c r="I33" s="324">
        <v>1.5254009859435771E-2</v>
      </c>
      <c r="J33" s="325">
        <v>0.26296918518393309</v>
      </c>
      <c r="K33" s="325">
        <v>1.2827056250597351</v>
      </c>
      <c r="M33" s="321">
        <v>755.35015199999998</v>
      </c>
      <c r="N33" s="321">
        <v>407.66445299999998</v>
      </c>
      <c r="O33" s="322">
        <v>1163.0146050000001</v>
      </c>
      <c r="P33" s="1623"/>
    </row>
    <row r="34" spans="1:16" s="231" customFormat="1" x14ac:dyDescent="0.25">
      <c r="A34" s="398" t="s">
        <v>300</v>
      </c>
      <c r="B34" s="329">
        <v>669.97090700000001</v>
      </c>
      <c r="C34" s="329">
        <v>888.74790799999994</v>
      </c>
      <c r="D34" s="330">
        <v>1558.7188150000002</v>
      </c>
      <c r="E34" s="332">
        <v>6.3730711968450959E-3</v>
      </c>
      <c r="F34" s="333">
        <v>-4.1062127192216469E-2</v>
      </c>
      <c r="G34" s="325"/>
      <c r="H34" s="332">
        <v>3.6496068173174356E-3</v>
      </c>
      <c r="I34" s="332">
        <v>1.4568333041706226E-2</v>
      </c>
      <c r="J34" s="333">
        <v>-7.058451642623087E-2</v>
      </c>
      <c r="K34" s="333">
        <v>-1.7536823812475899E-2</v>
      </c>
      <c r="M34" s="329">
        <v>720.85188900000003</v>
      </c>
      <c r="N34" s="329">
        <v>904.61192800000003</v>
      </c>
      <c r="O34" s="330">
        <v>1625.4638169999998</v>
      </c>
      <c r="P34" s="1623"/>
    </row>
    <row r="35" spans="1:16" s="319" customFormat="1" x14ac:dyDescent="0.25">
      <c r="A35" s="403" t="s">
        <v>301</v>
      </c>
      <c r="B35" s="312">
        <v>16952.832011999999</v>
      </c>
      <c r="C35" s="312">
        <v>15080.988866</v>
      </c>
      <c r="D35" s="313">
        <v>32033.820877999999</v>
      </c>
      <c r="E35" s="315">
        <v>0.13097540056477527</v>
      </c>
      <c r="F35" s="316">
        <v>1.1176659668138633E-2</v>
      </c>
      <c r="G35" s="316"/>
      <c r="H35" s="315">
        <v>9.2349041782843352E-2</v>
      </c>
      <c r="I35" s="315">
        <v>0.24720718487266641</v>
      </c>
      <c r="J35" s="316">
        <v>7.8525456828786311E-3</v>
      </c>
      <c r="K35" s="316">
        <v>1.4939636661475797E-2</v>
      </c>
      <c r="M35" s="312">
        <v>16820.746333000003</v>
      </c>
      <c r="N35" s="312">
        <v>14859.000792999999</v>
      </c>
      <c r="O35" s="313">
        <v>31679.747126000002</v>
      </c>
      <c r="P35" s="1623"/>
    </row>
    <row r="36" spans="1:16" s="231" customFormat="1" x14ac:dyDescent="0.25">
      <c r="A36" s="237" t="s">
        <v>264</v>
      </c>
      <c r="B36" s="321">
        <v>821.16351200000008</v>
      </c>
      <c r="C36" s="321">
        <v>205.73502100000002</v>
      </c>
      <c r="D36" s="322">
        <v>1026.898533</v>
      </c>
      <c r="E36" s="324">
        <v>4.1986389076497949E-3</v>
      </c>
      <c r="F36" s="325">
        <v>-0.30730293834904376</v>
      </c>
      <c r="G36" s="325"/>
      <c r="H36" s="324">
        <v>4.4732150608556625E-3</v>
      </c>
      <c r="I36" s="324">
        <v>3.3724032172578965E-3</v>
      </c>
      <c r="J36" s="325">
        <v>-0.22848402547285385</v>
      </c>
      <c r="K36" s="325">
        <v>-0.50794454171654768</v>
      </c>
      <c r="M36" s="321">
        <v>1064.3506280000001</v>
      </c>
      <c r="N36" s="321">
        <v>418.11348200000003</v>
      </c>
      <c r="O36" s="322">
        <v>1482.4641100000001</v>
      </c>
      <c r="P36" s="1623"/>
    </row>
    <row r="37" spans="1:16" s="231" customFormat="1" x14ac:dyDescent="0.25">
      <c r="A37" s="237" t="s">
        <v>302</v>
      </c>
      <c r="B37" s="321">
        <v>2188.4479740000002</v>
      </c>
      <c r="C37" s="321">
        <v>4.4390719999999995</v>
      </c>
      <c r="D37" s="322">
        <v>2192.8870459999998</v>
      </c>
      <c r="E37" s="324">
        <v>8.9659694463862134E-3</v>
      </c>
      <c r="F37" s="325">
        <v>4.1750462678488587E-2</v>
      </c>
      <c r="G37" s="325"/>
      <c r="H37" s="324">
        <v>1.1921375334070934E-2</v>
      </c>
      <c r="I37" s="324">
        <v>7.2765155011889987E-5</v>
      </c>
      <c r="J37" s="325">
        <v>4.1880976545838777E-2</v>
      </c>
      <c r="K37" s="325">
        <v>-1.8842385409877149E-2</v>
      </c>
      <c r="M37" s="321">
        <v>2100.4779079999998</v>
      </c>
      <c r="N37" s="321">
        <v>4.5243210000000005</v>
      </c>
      <c r="O37" s="322">
        <v>2105.0022290000002</v>
      </c>
      <c r="P37" s="1623"/>
    </row>
    <row r="38" spans="1:16" s="231" customFormat="1" x14ac:dyDescent="0.25">
      <c r="A38" s="237" t="s">
        <v>303</v>
      </c>
      <c r="B38" s="321">
        <v>9362.0979090000001</v>
      </c>
      <c r="C38" s="321">
        <v>3873.200828</v>
      </c>
      <c r="D38" s="322">
        <v>13235.298737000001</v>
      </c>
      <c r="E38" s="324">
        <v>5.4114635911683001E-2</v>
      </c>
      <c r="F38" s="325">
        <v>0.12901237468149662</v>
      </c>
      <c r="G38" s="325"/>
      <c r="H38" s="324">
        <v>5.0999194138260859E-2</v>
      </c>
      <c r="I38" s="324">
        <v>6.3489409192191676E-2</v>
      </c>
      <c r="J38" s="325">
        <v>6.6090155030863462E-2</v>
      </c>
      <c r="K38" s="325">
        <v>0.3168837945281846</v>
      </c>
      <c r="M38" s="321">
        <v>8781.7131270000009</v>
      </c>
      <c r="N38" s="321">
        <v>2941.1864919999998</v>
      </c>
      <c r="O38" s="322">
        <v>11722.899619</v>
      </c>
      <c r="P38" s="1623"/>
    </row>
    <row r="39" spans="1:16" s="231" customFormat="1" x14ac:dyDescent="0.25">
      <c r="A39" s="237" t="s">
        <v>304</v>
      </c>
      <c r="B39" s="321">
        <v>4136.579847</v>
      </c>
      <c r="C39" s="321">
        <v>9409.4977350000008</v>
      </c>
      <c r="D39" s="322">
        <v>13546.077582</v>
      </c>
      <c r="E39" s="324">
        <v>5.5385304929467506E-2</v>
      </c>
      <c r="F39" s="325">
        <v>3.5579904577698329E-5</v>
      </c>
      <c r="G39" s="325"/>
      <c r="H39" s="324">
        <v>2.2533650121600152E-2</v>
      </c>
      <c r="I39" s="324">
        <v>0.15424024689649163</v>
      </c>
      <c r="J39" s="325">
        <v>-2.6805579297860982E-2</v>
      </c>
      <c r="K39" s="325">
        <v>1.2309690194471035E-2</v>
      </c>
      <c r="M39" s="321">
        <v>4250.5174289999995</v>
      </c>
      <c r="N39" s="321">
        <v>9295.0782020000006</v>
      </c>
      <c r="O39" s="322">
        <v>13545.595631</v>
      </c>
      <c r="P39" s="1623"/>
    </row>
    <row r="40" spans="1:16" s="231" customFormat="1" x14ac:dyDescent="0.25">
      <c r="A40" s="398" t="s">
        <v>350</v>
      </c>
      <c r="B40" s="329">
        <v>444.54276299999998</v>
      </c>
      <c r="C40" s="329">
        <v>1588.1162020000002</v>
      </c>
      <c r="D40" s="330">
        <v>2032.6589650000001</v>
      </c>
      <c r="E40" s="332">
        <v>8.3108513082588691E-3</v>
      </c>
      <c r="F40" s="333">
        <v>-0.28016524250751162</v>
      </c>
      <c r="G40" s="325"/>
      <c r="H40" s="332">
        <v>2.4216070899238749E-3</v>
      </c>
      <c r="I40" s="332">
        <v>2.6032360280577566E-2</v>
      </c>
      <c r="J40" s="333">
        <v>-0.28723446708744804</v>
      </c>
      <c r="K40" s="333">
        <v>-0.27816124789337648</v>
      </c>
      <c r="L40" s="370"/>
      <c r="M40" s="329">
        <v>623.68723299999999</v>
      </c>
      <c r="N40" s="329">
        <v>2200.0982870000003</v>
      </c>
      <c r="O40" s="322">
        <v>2823.7855199999999</v>
      </c>
      <c r="P40" s="1623"/>
    </row>
    <row r="41" spans="1:16" s="319" customFormat="1" x14ac:dyDescent="0.25">
      <c r="A41" s="403" t="s">
        <v>308</v>
      </c>
      <c r="B41" s="312">
        <v>3726.3966399999999</v>
      </c>
      <c r="C41" s="312">
        <v>3487.1025079999999</v>
      </c>
      <c r="D41" s="313">
        <v>7213.4991480000008</v>
      </c>
      <c r="E41" s="315">
        <v>2.9493545087274409E-2</v>
      </c>
      <c r="F41" s="316">
        <v>-9.0870020244193661E-4</v>
      </c>
      <c r="G41" s="316"/>
      <c r="H41" s="315">
        <v>2.0299213651336634E-2</v>
      </c>
      <c r="I41" s="315">
        <v>5.7160495377630814E-2</v>
      </c>
      <c r="J41" s="316">
        <v>1.1263516336825985E-2</v>
      </c>
      <c r="K41" s="316">
        <v>-1.3596441823860217E-2</v>
      </c>
      <c r="M41" s="312">
        <v>3684.8918010000002</v>
      </c>
      <c r="N41" s="312">
        <v>3535.1682169999999</v>
      </c>
      <c r="O41" s="313">
        <v>7220.0600180000001</v>
      </c>
      <c r="P41" s="1623"/>
    </row>
    <row r="42" spans="1:16" s="231" customFormat="1" x14ac:dyDescent="0.25">
      <c r="A42" s="237" t="s">
        <v>355</v>
      </c>
      <c r="B42" s="321">
        <v>1980.780438</v>
      </c>
      <c r="C42" s="321">
        <v>1826.61202</v>
      </c>
      <c r="D42" s="322">
        <v>3807.3924580000003</v>
      </c>
      <c r="E42" s="324">
        <v>1.5567133068298178E-2</v>
      </c>
      <c r="F42" s="325">
        <v>4.5917320857669308E-2</v>
      </c>
      <c r="G42" s="325"/>
      <c r="H42" s="324">
        <v>1.0790124936176992E-2</v>
      </c>
      <c r="I42" s="324">
        <v>2.9941777646742721E-2</v>
      </c>
      <c r="J42" s="325">
        <v>8.0928573068464349E-2</v>
      </c>
      <c r="K42" s="325">
        <v>1.0427340177910249E-2</v>
      </c>
      <c r="M42" s="321">
        <v>1832.4804129999998</v>
      </c>
      <c r="N42" s="321">
        <v>1807.761872</v>
      </c>
      <c r="O42" s="322">
        <v>3640.2422849999998</v>
      </c>
      <c r="P42" s="1623"/>
    </row>
    <row r="43" spans="1:16" s="231" customFormat="1" x14ac:dyDescent="0.25">
      <c r="A43" s="237" t="s">
        <v>310</v>
      </c>
      <c r="B43" s="321">
        <v>413.39334599999995</v>
      </c>
      <c r="C43" s="321">
        <v>574.28035499999999</v>
      </c>
      <c r="D43" s="322">
        <v>987.67370099999994</v>
      </c>
      <c r="E43" s="324">
        <v>4.0382619078890725E-3</v>
      </c>
      <c r="F43" s="325">
        <v>7.0158815753627035E-2</v>
      </c>
      <c r="G43" s="325"/>
      <c r="H43" s="324">
        <v>2.2519234164227156E-3</v>
      </c>
      <c r="I43" s="324">
        <v>9.4135889329702727E-3</v>
      </c>
      <c r="J43" s="325">
        <v>3.716354797473187E-2</v>
      </c>
      <c r="K43" s="325">
        <v>9.5240306899463834E-2</v>
      </c>
      <c r="M43" s="321">
        <v>398.58067399999999</v>
      </c>
      <c r="N43" s="321">
        <v>524.34187399999996</v>
      </c>
      <c r="O43" s="322">
        <v>922.92254800000001</v>
      </c>
      <c r="P43" s="1623"/>
    </row>
    <row r="44" spans="1:16" s="231" customFormat="1" x14ac:dyDescent="0.25">
      <c r="A44" s="404" t="s">
        <v>311</v>
      </c>
      <c r="B44" s="321">
        <v>382.68375500000002</v>
      </c>
      <c r="C44" s="321">
        <v>609.79141600000003</v>
      </c>
      <c r="D44" s="322">
        <v>992.47517099999993</v>
      </c>
      <c r="E44" s="324">
        <v>4.0578934859935014E-3</v>
      </c>
      <c r="F44" s="325">
        <v>-3.5574765637712003E-2</v>
      </c>
      <c r="G44" s="325"/>
      <c r="H44" s="324">
        <v>2.0846356558653304E-3</v>
      </c>
      <c r="I44" s="324">
        <v>9.9956853392240315E-3</v>
      </c>
      <c r="J44" s="325">
        <v>5.4612841447123639E-2</v>
      </c>
      <c r="K44" s="325">
        <v>-8.4696925083993069E-2</v>
      </c>
      <c r="M44" s="321">
        <v>362.86658</v>
      </c>
      <c r="N44" s="321">
        <v>666.2180350000001</v>
      </c>
      <c r="O44" s="322">
        <v>1029.084615</v>
      </c>
      <c r="P44" s="1623"/>
    </row>
    <row r="45" spans="1:16" s="231" customFormat="1" x14ac:dyDescent="0.25">
      <c r="A45" s="405" t="s">
        <v>312</v>
      </c>
      <c r="B45" s="329">
        <v>949.53909499999997</v>
      </c>
      <c r="C45" s="329">
        <v>476.41871000000003</v>
      </c>
      <c r="D45" s="330">
        <v>1425.9578049999998</v>
      </c>
      <c r="E45" s="332">
        <v>5.8302565719410742E-3</v>
      </c>
      <c r="F45" s="333">
        <v>-5.3788034496633497E-3</v>
      </c>
      <c r="G45" s="325"/>
      <c r="H45" s="332">
        <v>5.1725296101871304E-3</v>
      </c>
      <c r="I45" s="332">
        <v>7.8094433439499667E-3</v>
      </c>
      <c r="J45" s="333">
        <v>-2.0349361780740649E-2</v>
      </c>
      <c r="K45" s="333">
        <v>2.5866271068202717E-2</v>
      </c>
      <c r="M45" s="329">
        <v>969.26297800000009</v>
      </c>
      <c r="N45" s="329">
        <v>464.40625199999999</v>
      </c>
      <c r="O45" s="330">
        <v>1433.66923</v>
      </c>
      <c r="P45" s="1623"/>
    </row>
    <row r="46" spans="1:16" s="231" customFormat="1" x14ac:dyDescent="0.25">
      <c r="A46" s="279"/>
      <c r="B46" s="280"/>
      <c r="C46" s="280"/>
      <c r="D46" s="281"/>
      <c r="E46" s="351"/>
      <c r="F46" s="284"/>
      <c r="G46" s="316"/>
      <c r="H46" s="315"/>
      <c r="I46" s="315"/>
      <c r="J46" s="316"/>
      <c r="K46" s="316"/>
      <c r="L46" s="319"/>
      <c r="M46" s="280"/>
      <c r="N46" s="280"/>
      <c r="O46" s="322"/>
      <c r="P46" s="1623"/>
    </row>
    <row r="47" spans="1:16" s="319" customFormat="1" ht="17.45" customHeight="1" x14ac:dyDescent="0.25">
      <c r="A47" s="354" t="s">
        <v>313</v>
      </c>
      <c r="B47" s="280">
        <v>183573.44791799999</v>
      </c>
      <c r="C47" s="280">
        <v>61005.463388000004</v>
      </c>
      <c r="D47" s="281">
        <v>244578.91130600002</v>
      </c>
      <c r="E47" s="351">
        <v>1</v>
      </c>
      <c r="F47" s="284">
        <v>4.3573633982602722E-2</v>
      </c>
      <c r="G47" s="316"/>
      <c r="H47" s="351">
        <v>1</v>
      </c>
      <c r="I47" s="351">
        <v>1</v>
      </c>
      <c r="J47" s="284">
        <v>3.6524048919486019E-2</v>
      </c>
      <c r="K47" s="284">
        <v>6.5377260287405869E-2</v>
      </c>
      <c r="M47" s="280">
        <v>177104.86130000002</v>
      </c>
      <c r="N47" s="280">
        <v>57261.84109799999</v>
      </c>
      <c r="O47" s="281">
        <v>234366.70239799999</v>
      </c>
      <c r="P47" s="1623"/>
    </row>
    <row r="48" spans="1:16" s="319" customFormat="1" ht="17.45" customHeight="1" thickBot="1" x14ac:dyDescent="0.3">
      <c r="A48" s="392" t="s">
        <v>314</v>
      </c>
      <c r="B48" s="393">
        <v>4084.7211509999997</v>
      </c>
      <c r="C48" s="393">
        <v>0</v>
      </c>
      <c r="D48" s="394">
        <v>1920.8244219999999</v>
      </c>
      <c r="E48" s="395"/>
      <c r="F48" s="396">
        <v>-0.46155113872298037</v>
      </c>
      <c r="G48" s="316"/>
      <c r="H48" s="315"/>
      <c r="I48" s="315"/>
      <c r="J48" s="316"/>
      <c r="K48" s="316"/>
      <c r="M48" s="358">
        <v>3567.329342</v>
      </c>
      <c r="N48" s="358">
        <v>0</v>
      </c>
      <c r="O48" s="281">
        <v>3567.329342</v>
      </c>
    </row>
    <row r="49" spans="1:15" s="319" customFormat="1" ht="14.45" customHeight="1" thickBot="1" x14ac:dyDescent="0.3">
      <c r="A49" s="521" t="s">
        <v>356</v>
      </c>
      <c r="B49" s="522">
        <v>18752.860944</v>
      </c>
      <c r="C49" s="522">
        <v>9378.3989320000001</v>
      </c>
      <c r="D49" s="523">
        <v>28131.259876000004</v>
      </c>
      <c r="E49" s="524"/>
      <c r="F49" s="525">
        <v>0.59662307124986258</v>
      </c>
      <c r="G49" s="316"/>
      <c r="H49" s="315"/>
      <c r="I49" s="315"/>
      <c r="J49" s="316"/>
      <c r="K49" s="316"/>
      <c r="M49" s="295">
        <v>17051.022091999999</v>
      </c>
      <c r="N49" s="295">
        <v>15792.772948</v>
      </c>
      <c r="O49" s="296">
        <v>17619.224213000001</v>
      </c>
    </row>
    <row r="50" spans="1:15" s="366" customFormat="1" x14ac:dyDescent="0.2">
      <c r="A50" s="299" t="s">
        <v>315</v>
      </c>
      <c r="B50" s="363"/>
      <c r="C50" s="363"/>
      <c r="D50" s="363"/>
      <c r="E50" s="364"/>
      <c r="F50" s="364"/>
      <c r="G50" s="363"/>
      <c r="H50" s="363"/>
      <c r="I50" s="365"/>
      <c r="M50" s="299"/>
      <c r="N50" s="299"/>
    </row>
    <row r="51" spans="1:15" s="231" customFormat="1" ht="26.45" customHeight="1" x14ac:dyDescent="0.25">
      <c r="A51" s="1746"/>
      <c r="B51" s="1746"/>
      <c r="C51" s="1746"/>
      <c r="D51" s="1746"/>
      <c r="E51" s="1746"/>
      <c r="F51" s="1746"/>
      <c r="G51" s="367"/>
      <c r="H51" s="367"/>
      <c r="I51" s="367"/>
      <c r="M51" s="368"/>
      <c r="N51" s="368"/>
    </row>
    <row r="52" spans="1:15" x14ac:dyDescent="0.25">
      <c r="A52" s="385"/>
      <c r="B52" s="235"/>
      <c r="C52" s="235"/>
    </row>
    <row r="53" spans="1:15" x14ac:dyDescent="0.25">
      <c r="A53" s="385"/>
      <c r="B53" s="235"/>
      <c r="C53" s="235"/>
    </row>
    <row r="54" spans="1:15" x14ac:dyDescent="0.2">
      <c r="A54" s="299"/>
      <c r="B54" s="235"/>
      <c r="C54" s="235"/>
    </row>
    <row r="66" spans="1:5" x14ac:dyDescent="0.25">
      <c r="A66" s="373"/>
      <c r="B66" s="386"/>
      <c r="C66" s="386"/>
      <c r="D66" s="386"/>
      <c r="E66" s="386"/>
    </row>
  </sheetData>
  <mergeCells count="5">
    <mergeCell ref="A1:F1"/>
    <mergeCell ref="M1:O1"/>
    <mergeCell ref="H3:I3"/>
    <mergeCell ref="J3:K3"/>
    <mergeCell ref="A51:F51"/>
  </mergeCells>
  <pageMargins left="0.7" right="0.7" top="0.75" bottom="0.75" header="0.3" footer="0.3"/>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M53"/>
  <sheetViews>
    <sheetView workbookViewId="0">
      <pane xSplit="1" ySplit="5" topLeftCell="B6" activePane="bottomRight" state="frozen"/>
      <selection pane="topRight" activeCell="B1" sqref="B1"/>
      <selection pane="bottomLeft" activeCell="A6" sqref="A6"/>
      <selection pane="bottomRight" activeCell="J15" sqref="J15"/>
    </sheetView>
  </sheetViews>
  <sheetFormatPr baseColWidth="10" defaultColWidth="11.42578125" defaultRowHeight="12.75" x14ac:dyDescent="0.2"/>
  <cols>
    <col min="1" max="1" width="52.28515625" style="2" customWidth="1"/>
    <col min="2" max="2" width="10.5703125" style="2" customWidth="1"/>
    <col min="3" max="3" width="10.42578125" style="2" customWidth="1"/>
    <col min="4" max="4" width="10.5703125" style="2" customWidth="1"/>
    <col min="5" max="5" width="10.42578125" style="2" customWidth="1"/>
    <col min="6" max="6" width="10.5703125" style="2" customWidth="1"/>
    <col min="7" max="7" width="10.42578125" style="2" customWidth="1"/>
    <col min="8" max="8" width="10.5703125" style="2" customWidth="1"/>
    <col min="9" max="9" width="11.42578125" style="2"/>
    <col min="10" max="11" width="11.42578125" style="1440"/>
    <col min="12" max="16384" width="11.42578125" style="2"/>
  </cols>
  <sheetData>
    <row r="1" spans="1:11" ht="36.950000000000003" customHeight="1" x14ac:dyDescent="0.2">
      <c r="A1" s="1708" t="s">
        <v>216</v>
      </c>
      <c r="B1" s="1708"/>
      <c r="C1" s="1708"/>
      <c r="D1" s="121"/>
      <c r="E1" s="121"/>
      <c r="F1" s="121"/>
      <c r="G1" s="121"/>
      <c r="H1" s="121"/>
    </row>
    <row r="2" spans="1:11" x14ac:dyDescent="0.2">
      <c r="E2" s="128"/>
      <c r="F2" s="128"/>
      <c r="G2" s="128"/>
      <c r="H2" s="128"/>
    </row>
    <row r="3" spans="1:11" ht="18.75" x14ac:dyDescent="0.2">
      <c r="A3" s="202" t="s">
        <v>217</v>
      </c>
      <c r="B3" s="128"/>
      <c r="C3" s="128"/>
      <c r="D3" s="128"/>
      <c r="E3" s="128"/>
      <c r="F3" s="128"/>
      <c r="G3" s="128"/>
      <c r="H3" s="128"/>
    </row>
    <row r="4" spans="1:11" x14ac:dyDescent="0.2">
      <c r="A4" s="69" t="s">
        <v>142</v>
      </c>
      <c r="B4" s="67"/>
      <c r="C4" s="67"/>
      <c r="D4" s="67"/>
      <c r="E4" s="67"/>
      <c r="F4" s="67"/>
      <c r="G4" s="1709" t="s">
        <v>143</v>
      </c>
      <c r="H4" s="1709"/>
    </row>
    <row r="5" spans="1:11" ht="38.25" x14ac:dyDescent="0.2">
      <c r="A5" s="70" t="s">
        <v>144</v>
      </c>
      <c r="B5" s="74">
        <v>2021</v>
      </c>
      <c r="C5" s="73" t="s">
        <v>1993</v>
      </c>
      <c r="D5" s="74">
        <v>2022</v>
      </c>
      <c r="E5" s="73" t="s">
        <v>2007</v>
      </c>
      <c r="F5" s="74">
        <v>2023</v>
      </c>
      <c r="G5" s="73" t="s">
        <v>2024</v>
      </c>
      <c r="H5" s="74">
        <v>2024</v>
      </c>
    </row>
    <row r="6" spans="1:11" s="123" customFormat="1" x14ac:dyDescent="0.2">
      <c r="A6" s="75" t="s">
        <v>147</v>
      </c>
      <c r="B6" s="76">
        <v>179.43924169799999</v>
      </c>
      <c r="C6" s="77">
        <v>4.5028892418073951E-2</v>
      </c>
      <c r="D6" s="76">
        <v>187.519192008</v>
      </c>
      <c r="E6" s="77">
        <v>5.9143506481869057E-2</v>
      </c>
      <c r="F6" s="76">
        <v>198.60973455600001</v>
      </c>
      <c r="G6" s="77">
        <v>3.9279522131380418E-2</v>
      </c>
      <c r="H6" s="76">
        <v>206.41103002</v>
      </c>
      <c r="J6" s="1572"/>
      <c r="K6" s="1442"/>
    </row>
    <row r="7" spans="1:11" s="123" customFormat="1" x14ac:dyDescent="0.2">
      <c r="A7" s="80" t="s">
        <v>2025</v>
      </c>
      <c r="B7" s="81">
        <v>32.314281326</v>
      </c>
      <c r="C7" s="82">
        <v>8.8334880581215192E-2</v>
      </c>
      <c r="D7" s="81">
        <v>35.168759508000001</v>
      </c>
      <c r="E7" s="82">
        <v>9.6608660570673077E-2</v>
      </c>
      <c r="F7" s="81">
        <v>38.566366258000002</v>
      </c>
      <c r="G7" s="82">
        <v>3.5591082277828923E-2</v>
      </c>
      <c r="H7" s="81">
        <v>41.145374238000002</v>
      </c>
      <c r="J7" s="1572"/>
      <c r="K7" s="1442"/>
    </row>
    <row r="8" spans="1:11" s="123" customFormat="1" x14ac:dyDescent="0.2">
      <c r="A8" s="80" t="s">
        <v>37</v>
      </c>
      <c r="B8" s="81">
        <v>66.458364365999998</v>
      </c>
      <c r="C8" s="82">
        <v>5.1242196456195543E-2</v>
      </c>
      <c r="D8" s="81">
        <v>69.863836929000001</v>
      </c>
      <c r="E8" s="82">
        <v>4.7675740446162074E-2</v>
      </c>
      <c r="F8" s="81">
        <v>73.194647085</v>
      </c>
      <c r="G8" s="82">
        <v>4.3529774688304324E-2</v>
      </c>
      <c r="H8" s="81">
        <v>76.380793581000006</v>
      </c>
      <c r="J8" s="1572"/>
      <c r="K8" s="1442"/>
    </row>
    <row r="9" spans="1:11" s="123" customFormat="1" x14ac:dyDescent="0.2">
      <c r="A9" s="80" t="s">
        <v>148</v>
      </c>
      <c r="B9" s="81">
        <v>3.092502182</v>
      </c>
      <c r="C9" s="82">
        <v>-2.981216845589274E-2</v>
      </c>
      <c r="D9" s="81">
        <v>3.0003079860000001</v>
      </c>
      <c r="E9" s="82">
        <v>0.29600623940744986</v>
      </c>
      <c r="F9" s="81">
        <v>3.8884178700000001</v>
      </c>
      <c r="G9" s="82">
        <v>0.1388215233153427</v>
      </c>
      <c r="H9" s="81">
        <v>4.4282139620000001</v>
      </c>
      <c r="J9" s="1572"/>
      <c r="K9" s="1442"/>
    </row>
    <row r="10" spans="1:11" x14ac:dyDescent="0.2">
      <c r="A10" s="80" t="s">
        <v>39</v>
      </c>
      <c r="B10" s="81">
        <v>71.549496922000003</v>
      </c>
      <c r="C10" s="82">
        <v>2.6112652895893707E-2</v>
      </c>
      <c r="D10" s="81">
        <v>73.417844099999996</v>
      </c>
      <c r="E10" s="82">
        <v>4.4457987005913635E-2</v>
      </c>
      <c r="F10" s="81">
        <v>76.681853658999998</v>
      </c>
      <c r="G10" s="82">
        <v>3.8279620224760391E-2</v>
      </c>
      <c r="H10" s="81">
        <v>78.515067426000002</v>
      </c>
      <c r="J10" s="1572"/>
    </row>
    <row r="11" spans="1:11" s="123" customFormat="1" x14ac:dyDescent="0.2">
      <c r="A11" s="80" t="s">
        <v>149</v>
      </c>
      <c r="B11" s="81">
        <v>6.0245969019999999</v>
      </c>
      <c r="C11" s="82">
        <v>7.277928086017571E-3</v>
      </c>
      <c r="D11" s="81">
        <v>6.0684434850000004</v>
      </c>
      <c r="E11" s="82">
        <v>3.4606271034589797E-2</v>
      </c>
      <c r="F11" s="81">
        <v>6.278449685</v>
      </c>
      <c r="G11" s="82">
        <v>-5.3654785639968061E-2</v>
      </c>
      <c r="H11" s="81">
        <v>5.9415808129999998</v>
      </c>
      <c r="J11" s="1572"/>
      <c r="K11" s="1442"/>
    </row>
    <row r="12" spans="1:11" x14ac:dyDescent="0.2">
      <c r="A12" s="83" t="s">
        <v>150</v>
      </c>
      <c r="B12" s="84">
        <v>215.874465015</v>
      </c>
      <c r="C12" s="85">
        <v>4.7080227248247342E-2</v>
      </c>
      <c r="D12" s="84">
        <v>226.03788388500001</v>
      </c>
      <c r="E12" s="85">
        <v>3.3624000992093617E-2</v>
      </c>
      <c r="F12" s="84">
        <v>233.638181917</v>
      </c>
      <c r="G12" s="85">
        <v>2.2403034572745728E-2</v>
      </c>
      <c r="H12" s="84">
        <v>238.87238618399999</v>
      </c>
      <c r="J12" s="1441"/>
    </row>
    <row r="13" spans="1:11" x14ac:dyDescent="0.2">
      <c r="A13" s="80" t="s">
        <v>60</v>
      </c>
      <c r="B13" s="81">
        <v>149.203251763</v>
      </c>
      <c r="C13" s="82">
        <v>4.8201786945125225E-2</v>
      </c>
      <c r="D13" s="81">
        <v>156.395115116</v>
      </c>
      <c r="E13" s="82">
        <v>2.9353636356193036E-2</v>
      </c>
      <c r="F13" s="81">
        <v>160.98588045299999</v>
      </c>
      <c r="G13" s="82">
        <v>1.6762713117488781E-2</v>
      </c>
      <c r="H13" s="81">
        <v>163.684440583</v>
      </c>
      <c r="J13" s="1439"/>
    </row>
    <row r="14" spans="1:11" x14ac:dyDescent="0.2">
      <c r="A14" s="86" t="s">
        <v>151</v>
      </c>
      <c r="B14" s="81">
        <v>58.571550588000001</v>
      </c>
      <c r="C14" s="82">
        <v>3.7584391020903052E-2</v>
      </c>
      <c r="D14" s="81">
        <v>60.772926648000002</v>
      </c>
      <c r="E14" s="82">
        <v>-5.8025011933764636E-2</v>
      </c>
      <c r="F14" s="81">
        <v>57.246576853999997</v>
      </c>
      <c r="G14" s="82">
        <v>4.8363773384408892E-2</v>
      </c>
      <c r="H14" s="81">
        <v>60.015237323999997</v>
      </c>
    </row>
    <row r="15" spans="1:11" s="123" customFormat="1" x14ac:dyDescent="0.2">
      <c r="A15" s="86" t="s">
        <v>152</v>
      </c>
      <c r="B15" s="81">
        <v>90.631701175000003</v>
      </c>
      <c r="C15" s="82">
        <v>5.5063374396602249E-2</v>
      </c>
      <c r="D15" s="81">
        <v>95.622188468999994</v>
      </c>
      <c r="E15" s="82">
        <v>8.4887359931440143E-2</v>
      </c>
      <c r="F15" s="81">
        <v>103.739303599</v>
      </c>
      <c r="G15" s="82">
        <v>-6.7573559459166432E-4</v>
      </c>
      <c r="H15" s="81">
        <v>103.669203259</v>
      </c>
      <c r="J15" s="1442"/>
      <c r="K15" s="1442"/>
    </row>
    <row r="16" spans="1:11" x14ac:dyDescent="0.2">
      <c r="A16" s="80" t="s">
        <v>153</v>
      </c>
      <c r="B16" s="81">
        <v>36.896890927999998</v>
      </c>
      <c r="C16" s="82">
        <v>5.8810390941457236E-3</v>
      </c>
      <c r="D16" s="81">
        <v>37.113882986</v>
      </c>
      <c r="E16" s="82">
        <v>1.8561904699108567E-2</v>
      </c>
      <c r="F16" s="81">
        <v>37.802787344999999</v>
      </c>
      <c r="G16" s="82">
        <v>6.9959755503314902E-3</v>
      </c>
      <c r="H16" s="81">
        <v>38.067254720999998</v>
      </c>
    </row>
    <row r="17" spans="1:11" x14ac:dyDescent="0.2">
      <c r="A17" s="86" t="s">
        <v>154</v>
      </c>
      <c r="B17" s="81">
        <v>26.615489666999999</v>
      </c>
      <c r="C17" s="82">
        <v>-5.9907626346509257E-3</v>
      </c>
      <c r="D17" s="81">
        <v>26.456042585999999</v>
      </c>
      <c r="E17" s="82">
        <v>1.1748482260324211E-2</v>
      </c>
      <c r="F17" s="81">
        <v>26.766860933</v>
      </c>
      <c r="G17" s="82">
        <v>1.1785093059272E-2</v>
      </c>
      <c r="H17" s="81">
        <v>27.082310880000001</v>
      </c>
    </row>
    <row r="18" spans="1:11" x14ac:dyDescent="0.2">
      <c r="A18" s="86" t="s">
        <v>155</v>
      </c>
      <c r="B18" s="81">
        <v>1.9635271080000001</v>
      </c>
      <c r="C18" s="82">
        <v>2.2653660251885865E-2</v>
      </c>
      <c r="D18" s="81">
        <v>2.0080081839999999</v>
      </c>
      <c r="E18" s="82">
        <v>1.2495978452645495E-2</v>
      </c>
      <c r="F18" s="81">
        <v>2.0331002109999998</v>
      </c>
      <c r="G18" s="82">
        <v>9.066422255169293E-3</v>
      </c>
      <c r="H18" s="81">
        <v>2.0515331560000001</v>
      </c>
    </row>
    <row r="19" spans="1:11" x14ac:dyDescent="0.2">
      <c r="A19" s="86" t="s">
        <v>156</v>
      </c>
      <c r="B19" s="81">
        <v>8.3178741519999999</v>
      </c>
      <c r="C19" s="82">
        <v>3.9909002821373774E-2</v>
      </c>
      <c r="D19" s="81">
        <v>8.649832215</v>
      </c>
      <c r="E19" s="82">
        <v>4.080934499375144E-2</v>
      </c>
      <c r="F19" s="81">
        <v>9.0028262019999996</v>
      </c>
      <c r="G19" s="82">
        <v>-7.7104139791768223E-3</v>
      </c>
      <c r="H19" s="81">
        <v>8.9334106850000001</v>
      </c>
    </row>
    <row r="20" spans="1:11" x14ac:dyDescent="0.2">
      <c r="A20" s="80" t="s">
        <v>157</v>
      </c>
      <c r="B20" s="81">
        <v>12.956774463</v>
      </c>
      <c r="C20" s="82">
        <v>8.3941047527362533E-2</v>
      </c>
      <c r="D20" s="81">
        <v>14.044379684000001</v>
      </c>
      <c r="E20" s="82">
        <v>8.5820635380082333E-2</v>
      </c>
      <c r="F20" s="81">
        <v>15.249677272</v>
      </c>
      <c r="G20" s="82">
        <v>2.6834756087027012E-2</v>
      </c>
      <c r="H20" s="81">
        <v>15.658898642</v>
      </c>
    </row>
    <row r="21" spans="1:11" x14ac:dyDescent="0.2">
      <c r="A21" s="80" t="s">
        <v>94</v>
      </c>
      <c r="B21" s="81">
        <v>9.7641465079999996</v>
      </c>
      <c r="C21" s="82">
        <v>0.12600417711798628</v>
      </c>
      <c r="D21" s="81">
        <v>10.994469754000001</v>
      </c>
      <c r="E21" s="82">
        <v>6.9578758968497301E-2</v>
      </c>
      <c r="F21" s="81">
        <v>11.759451315</v>
      </c>
      <c r="G21" s="82">
        <v>6.2925007993878568E-2</v>
      </c>
      <c r="H21" s="81">
        <v>12.916416907</v>
      </c>
    </row>
    <row r="22" spans="1:11" x14ac:dyDescent="0.2">
      <c r="A22" s="91" t="s">
        <v>158</v>
      </c>
      <c r="B22" s="92">
        <v>7.0534013529999999</v>
      </c>
      <c r="C22" s="93">
        <v>6.1904175042341469E-2</v>
      </c>
      <c r="D22" s="92">
        <v>7.490036345</v>
      </c>
      <c r="E22" s="93">
        <v>4.6775365413797676E-2</v>
      </c>
      <c r="F22" s="92">
        <v>7.840385532</v>
      </c>
      <c r="G22" s="93">
        <v>8.9917746534610155E-2</v>
      </c>
      <c r="H22" s="92">
        <v>8.5453753310000007</v>
      </c>
    </row>
    <row r="23" spans="1:11" s="123" customFormat="1" x14ac:dyDescent="0.2">
      <c r="A23" s="94" t="s">
        <v>159</v>
      </c>
      <c r="B23" s="76">
        <v>36.435223317000002</v>
      </c>
      <c r="C23" s="77">
        <v>5.7182812957479401E-2</v>
      </c>
      <c r="D23" s="76">
        <v>38.518691877000002</v>
      </c>
      <c r="E23" s="77">
        <v>-9.0611709430456266E-2</v>
      </c>
      <c r="F23" s="76">
        <v>35.028447360999998</v>
      </c>
      <c r="G23" s="77">
        <v>-7.3285897303519976E-2</v>
      </c>
      <c r="H23" s="76">
        <v>32.461356164999998</v>
      </c>
      <c r="J23" s="1439"/>
      <c r="K23" s="1443"/>
    </row>
    <row r="24" spans="1:11" s="123" customFormat="1" x14ac:dyDescent="0.2">
      <c r="A24" s="95" t="s">
        <v>160</v>
      </c>
      <c r="B24" s="84">
        <v>22.081601745</v>
      </c>
      <c r="C24" s="85">
        <v>8.7921852745107554E-2</v>
      </c>
      <c r="D24" s="84">
        <v>24.023057082000001</v>
      </c>
      <c r="E24" s="85">
        <v>-0.15645964583817573</v>
      </c>
      <c r="F24" s="84">
        <v>20.264418078999999</v>
      </c>
      <c r="G24" s="85">
        <v>-0.13552392224112286</v>
      </c>
      <c r="H24" s="84">
        <v>17.518104658999999</v>
      </c>
      <c r="J24" s="1439"/>
      <c r="K24" s="1443"/>
    </row>
    <row r="25" spans="1:11" ht="25.5" x14ac:dyDescent="0.2">
      <c r="A25" s="96" t="s">
        <v>161</v>
      </c>
      <c r="B25" s="76">
        <v>57.713898716000003</v>
      </c>
      <c r="C25" s="77">
        <v>6.8250012676894345E-2</v>
      </c>
      <c r="D25" s="76">
        <v>61.652873034999999</v>
      </c>
      <c r="E25" s="77">
        <v>6.7412741003011423E-2</v>
      </c>
      <c r="F25" s="76">
        <v>65.809062197000003</v>
      </c>
      <c r="G25" s="77">
        <v>6.9516263783022669E-2</v>
      </c>
      <c r="H25" s="76">
        <v>70.383862324000006</v>
      </c>
      <c r="J25" s="1439"/>
    </row>
    <row r="26" spans="1:11" s="123" customFormat="1" x14ac:dyDescent="0.2">
      <c r="A26" s="97" t="s">
        <v>109</v>
      </c>
      <c r="B26" s="81">
        <v>38.948850282999999</v>
      </c>
      <c r="C26" s="82">
        <v>8.9542192738927051E-2</v>
      </c>
      <c r="D26" s="81">
        <v>42.436415742000001</v>
      </c>
      <c r="E26" s="82">
        <v>8.121408933198393E-2</v>
      </c>
      <c r="F26" s="81">
        <v>45.882850601000001</v>
      </c>
      <c r="G26" s="82">
        <v>7.0149907772509845E-2</v>
      </c>
      <c r="H26" s="81">
        <v>49.101528338999998</v>
      </c>
      <c r="J26" s="1442"/>
      <c r="K26" s="1442"/>
    </row>
    <row r="27" spans="1:11" x14ac:dyDescent="0.2">
      <c r="A27" s="97" t="s">
        <v>162</v>
      </c>
      <c r="B27" s="81">
        <v>15.988191489</v>
      </c>
      <c r="C27" s="82">
        <v>1.9678731970183438E-2</v>
      </c>
      <c r="D27" s="81">
        <v>16.302818823999999</v>
      </c>
      <c r="E27" s="82">
        <v>4.8208465326437633E-2</v>
      </c>
      <c r="F27" s="81">
        <v>17.088752700000001</v>
      </c>
      <c r="G27" s="82">
        <v>5.3739642039526858E-2</v>
      </c>
      <c r="H27" s="81">
        <v>18.007096152999999</v>
      </c>
    </row>
    <row r="28" spans="1:11" x14ac:dyDescent="0.2">
      <c r="A28" s="97" t="s">
        <v>163</v>
      </c>
      <c r="B28" s="81">
        <v>2.776856945</v>
      </c>
      <c r="C28" s="82">
        <v>4.9257677550256451E-2</v>
      </c>
      <c r="D28" s="81">
        <v>2.9136384689999999</v>
      </c>
      <c r="E28" s="82">
        <v>-2.6145856395884959E-2</v>
      </c>
      <c r="F28" s="81">
        <v>2.8374588959999998</v>
      </c>
      <c r="G28" s="82">
        <v>0.1542855600893962</v>
      </c>
      <c r="H28" s="81">
        <v>3.2752378310000001</v>
      </c>
    </row>
    <row r="29" spans="1:11" s="123" customFormat="1" x14ac:dyDescent="0.2">
      <c r="A29" s="95" t="s">
        <v>164</v>
      </c>
      <c r="B29" s="84">
        <v>23.816085789999999</v>
      </c>
      <c r="C29" s="85">
        <v>3.9468022297546534E-2</v>
      </c>
      <c r="D29" s="84">
        <v>24.756059595</v>
      </c>
      <c r="E29" s="85">
        <v>7.9802141629963241E-2</v>
      </c>
      <c r="F29" s="84">
        <v>26.731646169000001</v>
      </c>
      <c r="G29" s="85">
        <v>4.3428145302412124E-2</v>
      </c>
      <c r="H29" s="84">
        <v>27.892551983000001</v>
      </c>
      <c r="J29" s="1442"/>
      <c r="K29" s="1442"/>
    </row>
    <row r="30" spans="1:11" x14ac:dyDescent="0.2">
      <c r="A30" s="97" t="s">
        <v>124</v>
      </c>
      <c r="B30" s="81">
        <v>5.7001688430000002</v>
      </c>
      <c r="C30" s="82">
        <v>-4.0130753368983973E-2</v>
      </c>
      <c r="D30" s="81">
        <v>5.4714167729999996</v>
      </c>
      <c r="E30" s="82">
        <v>4.4354376036124243E-2</v>
      </c>
      <c r="F30" s="81">
        <v>5.7140980499999996</v>
      </c>
      <c r="G30" s="82">
        <v>9.3161677020925371E-2</v>
      </c>
      <c r="H30" s="81">
        <v>6.2464330070000003</v>
      </c>
    </row>
    <row r="31" spans="1:11" x14ac:dyDescent="0.2">
      <c r="A31" s="97" t="s">
        <v>165</v>
      </c>
      <c r="B31" s="81">
        <v>13.794502308</v>
      </c>
      <c r="C31" s="82">
        <v>5.8714164666186397E-2</v>
      </c>
      <c r="D31" s="81">
        <v>14.604434988</v>
      </c>
      <c r="E31" s="82">
        <v>0.12040464854989974</v>
      </c>
      <c r="F31" s="81">
        <v>16.362876849999999</v>
      </c>
      <c r="G31" s="82">
        <v>4.4716197751008657E-2</v>
      </c>
      <c r="H31" s="81">
        <v>17.094562487000001</v>
      </c>
    </row>
    <row r="32" spans="1:11" x14ac:dyDescent="0.2">
      <c r="A32" s="98" t="s">
        <v>166</v>
      </c>
      <c r="B32" s="92">
        <v>4.3214146380000003</v>
      </c>
      <c r="C32" s="82">
        <v>8.302679239455113E-2</v>
      </c>
      <c r="D32" s="92">
        <v>4.680207834</v>
      </c>
      <c r="E32" s="82">
        <v>-5.4562886747221429E-3</v>
      </c>
      <c r="F32" s="92">
        <v>4.6546712689999996</v>
      </c>
      <c r="G32" s="82">
        <v>-2.215296721096971E-2</v>
      </c>
      <c r="H32" s="92">
        <v>4.5515564890000002</v>
      </c>
    </row>
    <row r="33" spans="1:13" s="123" customFormat="1" ht="15" customHeight="1" x14ac:dyDescent="0.2">
      <c r="A33" s="96" t="s">
        <v>167</v>
      </c>
      <c r="B33" s="76">
        <v>237.15314041400001</v>
      </c>
      <c r="C33" s="77">
        <v>5.0680014643780247E-2</v>
      </c>
      <c r="D33" s="76">
        <v>249.172065043</v>
      </c>
      <c r="E33" s="77">
        <v>6.1189570778605651E-2</v>
      </c>
      <c r="F33" s="76">
        <v>264.41879675299998</v>
      </c>
      <c r="G33" s="77">
        <v>4.68049009449234E-2</v>
      </c>
      <c r="H33" s="76">
        <v>276.79489234300001</v>
      </c>
      <c r="J33" s="1442"/>
      <c r="K33" s="1442"/>
    </row>
    <row r="34" spans="1:13" ht="15" customHeight="1" x14ac:dyDescent="0.2">
      <c r="A34" s="95" t="s">
        <v>168</v>
      </c>
      <c r="B34" s="84">
        <v>239.69055080499999</v>
      </c>
      <c r="C34" s="85">
        <v>4.6323864827834349E-2</v>
      </c>
      <c r="D34" s="84">
        <v>250.79394348100001</v>
      </c>
      <c r="E34" s="85">
        <v>3.818228013439029E-2</v>
      </c>
      <c r="F34" s="84">
        <v>260.36982808699997</v>
      </c>
      <c r="G34" s="85">
        <v>2.4561640371261184E-2</v>
      </c>
      <c r="H34" s="84">
        <v>266.76493816800001</v>
      </c>
    </row>
    <row r="35" spans="1:13" s="123" customFormat="1" ht="15" customHeight="1" x14ac:dyDescent="0.2">
      <c r="A35" s="99" t="s">
        <v>169</v>
      </c>
      <c r="B35" s="100">
        <v>2.5374103909999999</v>
      </c>
      <c r="C35" s="101"/>
      <c r="D35" s="100">
        <v>1.6218784369999999</v>
      </c>
      <c r="E35" s="101"/>
      <c r="F35" s="100">
        <v>-4.0489686669999996</v>
      </c>
      <c r="G35" s="101"/>
      <c r="H35" s="100">
        <v>-10.029954176</v>
      </c>
      <c r="J35" s="1442"/>
      <c r="K35" s="1442"/>
    </row>
    <row r="36" spans="1:13" s="123" customFormat="1" ht="15" customHeight="1" x14ac:dyDescent="0.2">
      <c r="A36" s="102" t="s">
        <v>170</v>
      </c>
      <c r="B36" s="103">
        <v>14.353621573</v>
      </c>
      <c r="C36" s="104">
        <v>9.8938948806575056E-3</v>
      </c>
      <c r="D36" s="103">
        <v>14.495634795999999</v>
      </c>
      <c r="E36" s="104">
        <v>1.8515538627812411E-2</v>
      </c>
      <c r="F36" s="103">
        <v>14.764029281999999</v>
      </c>
      <c r="G36" s="104">
        <v>1.2139113285186021E-2</v>
      </c>
      <c r="H36" s="103">
        <v>14.943251505999999</v>
      </c>
      <c r="J36" s="1442"/>
      <c r="K36" s="1442"/>
    </row>
    <row r="37" spans="1:13" ht="15" customHeight="1" x14ac:dyDescent="0.2">
      <c r="A37" s="97" t="s">
        <v>171</v>
      </c>
      <c r="B37" s="81">
        <v>16.321802827999999</v>
      </c>
      <c r="C37" s="82">
        <v>1.6302554675120096E-2</v>
      </c>
      <c r="D37" s="81">
        <v>16.587889911000001</v>
      </c>
      <c r="E37" s="82">
        <v>-2.8725569771476445E-2</v>
      </c>
      <c r="F37" s="81">
        <v>16.111393322000001</v>
      </c>
      <c r="G37" s="82">
        <v>0.33462087773863369</v>
      </c>
      <c r="H37" s="81">
        <v>21.502601897000002</v>
      </c>
    </row>
    <row r="38" spans="1:13" ht="15" customHeight="1" x14ac:dyDescent="0.2">
      <c r="A38" s="97" t="s">
        <v>172</v>
      </c>
      <c r="B38" s="105">
        <v>1.968181255</v>
      </c>
      <c r="C38" s="82"/>
      <c r="D38" s="105">
        <v>2.0922551149999999</v>
      </c>
      <c r="E38" s="82"/>
      <c r="F38" s="105">
        <v>1.34736404</v>
      </c>
      <c r="G38" s="82"/>
      <c r="H38" s="105">
        <v>6.5593503919999998</v>
      </c>
    </row>
    <row r="39" spans="1:13" ht="15" customHeight="1" x14ac:dyDescent="0.2">
      <c r="A39" s="96" t="s">
        <v>173</v>
      </c>
      <c r="B39" s="76">
        <v>251.506761987</v>
      </c>
      <c r="C39" s="77">
        <v>4.8352329599108623E-2</v>
      </c>
      <c r="D39" s="76">
        <v>263.66769983900002</v>
      </c>
      <c r="E39" s="77">
        <v>5.8843484455903372E-2</v>
      </c>
      <c r="F39" s="76">
        <v>279.18282603599999</v>
      </c>
      <c r="G39" s="77">
        <v>4.4971669609007447E-2</v>
      </c>
      <c r="H39" s="76">
        <v>291.73814384899998</v>
      </c>
    </row>
    <row r="40" spans="1:13" ht="15" customHeight="1" x14ac:dyDescent="0.2">
      <c r="A40" s="95" t="s">
        <v>174</v>
      </c>
      <c r="B40" s="84">
        <v>256.01235363299998</v>
      </c>
      <c r="C40" s="85">
        <v>4.4409887248247459E-2</v>
      </c>
      <c r="D40" s="84">
        <v>267.38183339199998</v>
      </c>
      <c r="E40" s="85">
        <v>3.4031436996168951E-2</v>
      </c>
      <c r="F40" s="84">
        <v>276.481221409</v>
      </c>
      <c r="G40" s="85">
        <v>4.26297257945214E-2</v>
      </c>
      <c r="H40" s="84">
        <v>288.26754006499999</v>
      </c>
    </row>
    <row r="41" spans="1:13" ht="15" customHeight="1" x14ac:dyDescent="0.2">
      <c r="A41" s="126" t="s">
        <v>175</v>
      </c>
      <c r="B41" s="107">
        <v>4.5055916460000001</v>
      </c>
      <c r="C41" s="108"/>
      <c r="D41" s="107">
        <v>3.7141335529999999</v>
      </c>
      <c r="E41" s="108"/>
      <c r="F41" s="107">
        <v>-2.701604627</v>
      </c>
      <c r="G41" s="108"/>
      <c r="H41" s="107">
        <v>-3.4706037840000001</v>
      </c>
    </row>
    <row r="42" spans="1:13" ht="20.25" customHeight="1" x14ac:dyDescent="0.2">
      <c r="A42" s="109" t="s">
        <v>594</v>
      </c>
      <c r="B42" s="110">
        <v>157.706809464</v>
      </c>
      <c r="C42" s="111">
        <v>1.0526230437620576E-2</v>
      </c>
      <c r="D42" s="110">
        <v>159.36686768199999</v>
      </c>
      <c r="E42" s="111">
        <v>9.9064955530798748E-3</v>
      </c>
      <c r="F42" s="110">
        <v>160.945634848</v>
      </c>
      <c r="G42" s="111">
        <v>4.1604021403400138E-2</v>
      </c>
      <c r="H42" s="110">
        <v>167.641620485</v>
      </c>
    </row>
    <row r="43" spans="1:13" ht="15" customHeight="1" x14ac:dyDescent="0.2">
      <c r="A43" s="94" t="s">
        <v>176</v>
      </c>
      <c r="B43" s="147"/>
      <c r="C43" s="146"/>
      <c r="D43" s="147"/>
      <c r="E43" s="146"/>
      <c r="F43" s="147"/>
      <c r="G43" s="146"/>
      <c r="H43" s="147"/>
    </row>
    <row r="44" spans="1:13" ht="15" customHeight="1" x14ac:dyDescent="0.2">
      <c r="A44" s="97" t="s">
        <v>177</v>
      </c>
      <c r="B44" s="150">
        <v>0.16877968088753947</v>
      </c>
      <c r="C44" s="149">
        <v>0.16284436930150969</v>
      </c>
      <c r="D44" s="150">
        <v>0.17040812458055454</v>
      </c>
      <c r="E44" s="149">
        <v>-2.0482084780074237</v>
      </c>
      <c r="F44" s="150">
        <v>0.1499260398004803</v>
      </c>
      <c r="G44" s="149">
        <v>-1.4031905348306839</v>
      </c>
      <c r="H44" s="150">
        <v>0.13589413445217347</v>
      </c>
    </row>
    <row r="45" spans="1:13" ht="15" customHeight="1" x14ac:dyDescent="0.2">
      <c r="A45" s="97" t="s">
        <v>178</v>
      </c>
      <c r="B45" s="150">
        <v>0.10228908612913373</v>
      </c>
      <c r="C45" s="149">
        <v>0.3989811324277559</v>
      </c>
      <c r="D45" s="150">
        <v>0.10627889745341128</v>
      </c>
      <c r="E45" s="149">
        <v>-1.9544709091172883</v>
      </c>
      <c r="F45" s="150">
        <v>8.6734188362238396E-2</v>
      </c>
      <c r="G45" s="149">
        <v>-1.33975212871833</v>
      </c>
      <c r="H45" s="150">
        <v>7.3336667075055095E-2</v>
      </c>
    </row>
    <row r="46" spans="1:13" ht="15" customHeight="1" x14ac:dyDescent="0.2">
      <c r="A46" s="97" t="s">
        <v>179</v>
      </c>
      <c r="B46" s="150">
        <v>0.73054869853663229</v>
      </c>
      <c r="C46" s="149">
        <v>-2.550375234044433</v>
      </c>
      <c r="D46" s="150">
        <v>0.70504494619618785</v>
      </c>
      <c r="E46" s="149">
        <v>-1.6177940266583701</v>
      </c>
      <c r="F46" s="150">
        <v>0.68886700592960426</v>
      </c>
      <c r="G46" s="149">
        <v>1.2937096097777157</v>
      </c>
      <c r="H46" s="150">
        <v>0.70180410202738153</v>
      </c>
      <c r="I46" s="166"/>
      <c r="J46" s="1444"/>
      <c r="K46" s="1444"/>
      <c r="L46" s="166"/>
    </row>
    <row r="47" spans="1:13" ht="15" customHeight="1" x14ac:dyDescent="0.2">
      <c r="A47" s="115" t="s">
        <v>180</v>
      </c>
      <c r="B47" s="152">
        <v>4.3284161617973922</v>
      </c>
      <c r="C47" s="151">
        <v>-0.19102571793447432</v>
      </c>
      <c r="D47" s="152">
        <v>4.1373904438629179</v>
      </c>
      <c r="E47" s="151">
        <v>0.45732176788055146</v>
      </c>
      <c r="F47" s="152">
        <v>4.5947122117434693</v>
      </c>
      <c r="G47" s="151">
        <v>0.56963211302482364</v>
      </c>
      <c r="H47" s="152">
        <v>5.1643443247682939</v>
      </c>
      <c r="I47" s="166"/>
      <c r="J47" s="1444"/>
      <c r="K47" s="1444"/>
      <c r="L47" s="166"/>
    </row>
    <row r="48" spans="1:13" s="66" customFormat="1" ht="13.7" customHeight="1" x14ac:dyDescent="0.25">
      <c r="A48" s="1706" t="s">
        <v>2026</v>
      </c>
      <c r="B48" s="1706"/>
      <c r="C48" s="1706"/>
      <c r="D48" s="1706"/>
      <c r="E48" s="1706"/>
      <c r="F48" s="1706"/>
      <c r="G48" s="1706"/>
      <c r="H48" s="1706"/>
      <c r="I48" s="203"/>
      <c r="J48" s="1445"/>
      <c r="K48" s="1445"/>
      <c r="L48" s="203"/>
      <c r="M48" s="204"/>
    </row>
    <row r="49" spans="1:13" s="66" customFormat="1" ht="17.25" customHeight="1" x14ac:dyDescent="0.2">
      <c r="A49" s="1707" t="s">
        <v>218</v>
      </c>
      <c r="B49" s="1707"/>
      <c r="C49" s="1707"/>
      <c r="D49" s="1707"/>
      <c r="E49" s="1707"/>
      <c r="F49" s="1707"/>
      <c r="G49" s="1707"/>
      <c r="H49" s="1707"/>
      <c r="I49" s="166"/>
      <c r="J49" s="1444"/>
      <c r="K49" s="1444"/>
      <c r="L49" s="166"/>
      <c r="M49" s="166"/>
    </row>
    <row r="50" spans="1:13" s="66" customFormat="1" ht="26.25" customHeight="1" x14ac:dyDescent="0.2">
      <c r="A50" s="1705" t="s">
        <v>2027</v>
      </c>
      <c r="B50" s="1705"/>
      <c r="C50" s="1705"/>
      <c r="D50" s="1705"/>
      <c r="E50" s="1705"/>
      <c r="F50" s="1705"/>
      <c r="G50" s="1705"/>
      <c r="H50" s="1705"/>
      <c r="I50" s="166"/>
      <c r="J50" s="1444"/>
      <c r="K50" s="1444"/>
      <c r="L50" s="166"/>
      <c r="M50" s="166"/>
    </row>
    <row r="51" spans="1:13" s="66" customFormat="1" ht="12.75" customHeight="1" x14ac:dyDescent="0.2">
      <c r="A51" s="1705" t="s">
        <v>591</v>
      </c>
      <c r="B51" s="1705"/>
      <c r="C51" s="1705"/>
      <c r="D51" s="1705"/>
      <c r="E51" s="1705"/>
      <c r="F51" s="1705"/>
      <c r="G51" s="1705"/>
      <c r="H51" s="1705"/>
      <c r="I51" s="166"/>
      <c r="J51" s="1444"/>
      <c r="K51" s="1444"/>
      <c r="L51" s="166"/>
      <c r="M51" s="166"/>
    </row>
    <row r="52" spans="1:13" s="66" customFormat="1" x14ac:dyDescent="0.2">
      <c r="A52" s="1639" t="s">
        <v>189</v>
      </c>
      <c r="B52" s="1639"/>
      <c r="C52" s="1639"/>
      <c r="D52" s="1639"/>
      <c r="E52" s="1639"/>
      <c r="F52" s="1639"/>
      <c r="G52" s="1639"/>
      <c r="H52" s="1639"/>
      <c r="J52" s="1446"/>
      <c r="K52" s="1446"/>
    </row>
    <row r="53" spans="1:13" ht="13.5" customHeight="1" x14ac:dyDescent="0.2">
      <c r="A53" s="1640" t="s">
        <v>219</v>
      </c>
      <c r="B53" s="1640"/>
      <c r="C53" s="1640"/>
      <c r="D53" s="1640"/>
      <c r="E53" s="1640"/>
      <c r="F53" s="1640"/>
      <c r="G53" s="1640"/>
      <c r="H53" s="1640"/>
      <c r="I53" s="166"/>
      <c r="J53" s="1444"/>
      <c r="K53" s="1444"/>
      <c r="L53" s="166"/>
    </row>
  </sheetData>
  <mergeCells count="6">
    <mergeCell ref="A51:H51"/>
    <mergeCell ref="A48:H48"/>
    <mergeCell ref="A49:H49"/>
    <mergeCell ref="A1:C1"/>
    <mergeCell ref="G4:H4"/>
    <mergeCell ref="A50:H50"/>
  </mergeCells>
  <pageMargins left="0.7" right="0.7" top="0.75" bottom="0.75" header="0.3" footer="0.3"/>
  <pageSetup paperSize="9" scale="6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R359"/>
  <sheetViews>
    <sheetView workbookViewId="0">
      <selection activeCell="N15" sqref="N15"/>
    </sheetView>
  </sheetViews>
  <sheetFormatPr baseColWidth="10" defaultRowHeight="15" x14ac:dyDescent="0.25"/>
  <cols>
    <col min="1" max="1" width="39.85546875" customWidth="1"/>
  </cols>
  <sheetData>
    <row r="1" spans="1:18" ht="18" customHeight="1" x14ac:dyDescent="0.25">
      <c r="A1" s="1747" t="s">
        <v>2016</v>
      </c>
      <c r="B1" s="1747"/>
      <c r="C1" s="1747"/>
      <c r="D1" s="1747"/>
      <c r="E1" s="1747"/>
      <c r="F1" s="1747"/>
      <c r="G1" s="1747"/>
      <c r="H1" s="1747"/>
      <c r="I1" s="1747"/>
      <c r="J1" s="1747"/>
      <c r="K1" s="1747"/>
      <c r="L1" s="1747"/>
      <c r="M1" s="1747"/>
      <c r="N1" s="1747"/>
      <c r="O1" s="1747"/>
      <c r="P1" s="1747"/>
      <c r="Q1" s="1747"/>
      <c r="R1" s="1747"/>
    </row>
    <row r="3" spans="1:18" ht="15.75" x14ac:dyDescent="0.25">
      <c r="A3" s="238"/>
      <c r="B3" s="234"/>
      <c r="C3" s="234"/>
      <c r="D3" s="234"/>
      <c r="E3" s="234"/>
      <c r="F3" s="234"/>
      <c r="G3" s="234"/>
      <c r="H3" s="231"/>
      <c r="I3" s="231"/>
      <c r="J3" s="231"/>
      <c r="K3" s="231"/>
      <c r="L3" s="231"/>
    </row>
    <row r="4" spans="1:18" x14ac:dyDescent="0.25">
      <c r="A4" s="1625"/>
      <c r="B4" s="1625"/>
      <c r="C4" s="1625"/>
      <c r="D4" s="1625"/>
      <c r="E4" s="1625"/>
      <c r="F4" s="1625"/>
      <c r="G4" s="1625"/>
      <c r="H4" s="373"/>
      <c r="I4" s="373"/>
      <c r="J4" s="373"/>
      <c r="K4" s="404"/>
      <c r="L4" s="404" t="s">
        <v>2014</v>
      </c>
    </row>
    <row r="5" spans="1:18" x14ac:dyDescent="0.25">
      <c r="A5" s="1625"/>
      <c r="B5" s="404"/>
      <c r="C5" s="404"/>
      <c r="D5" s="404"/>
      <c r="E5" s="404"/>
      <c r="F5" s="404"/>
      <c r="G5" s="404"/>
      <c r="H5" s="404"/>
      <c r="I5" s="404"/>
      <c r="J5" s="404" t="s">
        <v>580</v>
      </c>
      <c r="K5" s="373"/>
      <c r="L5" s="373"/>
    </row>
    <row r="6" spans="1:18" x14ac:dyDescent="0.25">
      <c r="A6" s="1625"/>
      <c r="B6" s="404"/>
      <c r="C6" s="404"/>
      <c r="D6" s="404"/>
      <c r="E6" s="404"/>
      <c r="F6" s="404"/>
      <c r="G6" s="404"/>
      <c r="H6" s="404"/>
      <c r="I6" s="404" t="s">
        <v>2018</v>
      </c>
      <c r="J6" s="404"/>
      <c r="K6" s="373"/>
      <c r="L6" s="373"/>
    </row>
    <row r="7" spans="1:18" x14ac:dyDescent="0.25">
      <c r="A7" s="1625"/>
      <c r="B7" s="404"/>
      <c r="C7" s="404"/>
      <c r="D7" s="373"/>
      <c r="E7" s="373"/>
      <c r="F7" s="373"/>
      <c r="G7" s="373"/>
      <c r="H7" s="373"/>
      <c r="I7" s="404" t="s">
        <v>2019</v>
      </c>
      <c r="J7" s="404"/>
      <c r="K7" s="373"/>
      <c r="L7" s="373"/>
    </row>
    <row r="8" spans="1:18" x14ac:dyDescent="0.25">
      <c r="A8" s="1625"/>
      <c r="B8" s="404"/>
      <c r="C8" s="404"/>
      <c r="D8" s="404"/>
      <c r="E8" s="404"/>
      <c r="F8" s="404"/>
      <c r="G8" s="404"/>
      <c r="H8" s="404" t="s">
        <v>560</v>
      </c>
      <c r="I8" s="237"/>
      <c r="J8" s="237"/>
      <c r="K8" s="373"/>
      <c r="L8" s="373"/>
    </row>
    <row r="9" spans="1:18" x14ac:dyDescent="0.25">
      <c r="A9" s="1625"/>
      <c r="B9" s="404"/>
      <c r="C9" s="404"/>
      <c r="D9" s="404"/>
      <c r="E9" s="404"/>
      <c r="F9" s="404"/>
      <c r="G9" s="404"/>
      <c r="H9" s="404" t="s">
        <v>561</v>
      </c>
      <c r="I9" s="237"/>
      <c r="J9" s="237"/>
      <c r="K9" s="373"/>
      <c r="L9" s="373"/>
    </row>
    <row r="10" spans="1:18" x14ac:dyDescent="0.25">
      <c r="A10" s="1625"/>
      <c r="B10" s="1625"/>
      <c r="C10" s="1625"/>
      <c r="D10" s="404"/>
      <c r="E10" s="404"/>
      <c r="F10" s="404"/>
      <c r="G10" s="404" t="s">
        <v>562</v>
      </c>
      <c r="H10" s="404"/>
      <c r="I10" s="237"/>
      <c r="J10" s="237"/>
      <c r="K10" s="373"/>
      <c r="L10" s="373"/>
    </row>
    <row r="11" spans="1:18" x14ac:dyDescent="0.25">
      <c r="A11" s="1625"/>
      <c r="B11" s="1625"/>
      <c r="C11" s="1625"/>
      <c r="D11" s="404"/>
      <c r="E11" s="404"/>
      <c r="F11" s="404" t="s">
        <v>572</v>
      </c>
      <c r="G11" s="404"/>
      <c r="H11" s="404"/>
      <c r="I11" s="237"/>
      <c r="J11" s="237"/>
      <c r="K11" s="373"/>
      <c r="L11" s="373"/>
    </row>
    <row r="12" spans="1:18" x14ac:dyDescent="0.25">
      <c r="A12" s="1625"/>
      <c r="B12" s="1625"/>
      <c r="C12" s="1625"/>
      <c r="D12" s="373"/>
      <c r="E12" s="373"/>
      <c r="F12" s="174" t="s">
        <v>552</v>
      </c>
      <c r="G12" s="404"/>
      <c r="H12" s="404"/>
      <c r="I12" s="237"/>
      <c r="J12" s="237"/>
      <c r="K12" s="373"/>
      <c r="L12" s="373"/>
    </row>
    <row r="13" spans="1:18" ht="15.75" x14ac:dyDescent="0.25">
      <c r="A13" s="238"/>
      <c r="B13" s="234"/>
      <c r="C13" s="234"/>
      <c r="D13" s="404"/>
      <c r="E13" s="404" t="s">
        <v>564</v>
      </c>
      <c r="F13" s="404"/>
      <c r="G13" s="404"/>
      <c r="H13" s="404"/>
      <c r="I13" s="373"/>
      <c r="J13" s="373"/>
      <c r="K13" s="231"/>
      <c r="L13" s="231"/>
    </row>
    <row r="14" spans="1:18" ht="15.75" thickBot="1" x14ac:dyDescent="0.3">
      <c r="A14" s="1626" t="s">
        <v>244</v>
      </c>
      <c r="B14" s="305" t="s">
        <v>238</v>
      </c>
      <c r="C14" s="231"/>
      <c r="D14" s="404" t="s">
        <v>581</v>
      </c>
      <c r="E14" s="404"/>
      <c r="F14" s="373"/>
      <c r="G14" s="373"/>
      <c r="H14" s="373"/>
      <c r="I14" s="373"/>
      <c r="J14" s="373"/>
      <c r="K14" s="231"/>
      <c r="L14" s="231"/>
    </row>
    <row r="15" spans="1:18" x14ac:dyDescent="0.25">
      <c r="A15" s="309"/>
      <c r="B15" s="246">
        <v>2013</v>
      </c>
      <c r="C15" s="246">
        <v>2014</v>
      </c>
      <c r="D15" s="246">
        <v>2015</v>
      </c>
      <c r="E15" s="246">
        <v>2016</v>
      </c>
      <c r="F15" s="246">
        <v>2017</v>
      </c>
      <c r="G15" s="246">
        <v>2018</v>
      </c>
      <c r="H15" s="246">
        <v>2019</v>
      </c>
      <c r="I15" s="246">
        <v>2020</v>
      </c>
      <c r="J15" s="246">
        <v>2021</v>
      </c>
      <c r="K15" s="246">
        <v>2022</v>
      </c>
      <c r="L15" s="246">
        <v>2023</v>
      </c>
      <c r="M15" s="246">
        <v>2024</v>
      </c>
    </row>
    <row r="16" spans="1:18" x14ac:dyDescent="0.25">
      <c r="A16" s="311" t="s">
        <v>256</v>
      </c>
      <c r="B16" s="312">
        <v>28862.784180999999</v>
      </c>
      <c r="C16" s="312">
        <v>29700.194546999999</v>
      </c>
      <c r="D16" s="312">
        <v>29711.520873999998</v>
      </c>
      <c r="E16" s="312">
        <v>29510.621491000002</v>
      </c>
      <c r="F16" s="312">
        <v>30790.451239000002</v>
      </c>
      <c r="G16" s="312">
        <v>31045.21414</v>
      </c>
      <c r="H16" s="312">
        <v>31343.613864999996</v>
      </c>
      <c r="I16" s="312">
        <v>31998.435541999996</v>
      </c>
      <c r="J16" s="312">
        <v>32582.864027000003</v>
      </c>
      <c r="K16" s="312">
        <v>34520.341550999998</v>
      </c>
      <c r="L16" s="312">
        <v>36567.477609000001</v>
      </c>
      <c r="M16" s="312">
        <v>38060.082988000002</v>
      </c>
    </row>
    <row r="17" spans="1:13" x14ac:dyDescent="0.25">
      <c r="A17" s="320" t="s">
        <v>257</v>
      </c>
      <c r="B17" s="321">
        <v>2651.3554999999997</v>
      </c>
      <c r="C17" s="321">
        <v>2816.4659860000002</v>
      </c>
      <c r="D17" s="321">
        <v>2418.615843</v>
      </c>
      <c r="E17" s="321">
        <v>1991.8646980000001</v>
      </c>
      <c r="F17" s="321">
        <v>1912.2414500000002</v>
      </c>
      <c r="G17" s="321">
        <v>1990.6308990000002</v>
      </c>
      <c r="H17" s="321">
        <v>1639.4946520000001</v>
      </c>
      <c r="I17" s="321">
        <v>1783.6875660000001</v>
      </c>
      <c r="J17" s="321">
        <v>1580.8746290000001</v>
      </c>
      <c r="K17" s="321">
        <v>1600.4359079999999</v>
      </c>
      <c r="L17" s="321">
        <v>1787.6840039999997</v>
      </c>
      <c r="M17" s="321">
        <v>1874.2137450000002</v>
      </c>
    </row>
    <row r="18" spans="1:13" x14ac:dyDescent="0.25">
      <c r="A18" s="320" t="s">
        <v>258</v>
      </c>
      <c r="B18" s="321">
        <v>24995.278248000002</v>
      </c>
      <c r="C18" s="321">
        <v>25661.974053999998</v>
      </c>
      <c r="D18" s="321">
        <v>25807.867019000001</v>
      </c>
      <c r="E18" s="321">
        <v>26046.278378999999</v>
      </c>
      <c r="F18" s="321">
        <v>27149.278103000001</v>
      </c>
      <c r="G18" s="321">
        <v>27197.151024999999</v>
      </c>
      <c r="H18" s="321">
        <v>27843.676435000001</v>
      </c>
      <c r="I18" s="321">
        <v>28374.286487000001</v>
      </c>
      <c r="J18" s="321">
        <v>29138.694109000004</v>
      </c>
      <c r="K18" s="321">
        <v>30929.977516000003</v>
      </c>
      <c r="L18" s="321">
        <v>32806.601059000001</v>
      </c>
      <c r="M18" s="321">
        <v>34208.612152000002</v>
      </c>
    </row>
    <row r="19" spans="1:13" x14ac:dyDescent="0.25">
      <c r="A19" s="320" t="s">
        <v>321</v>
      </c>
      <c r="B19" s="321">
        <v>989.37585999999999</v>
      </c>
      <c r="C19" s="321">
        <v>986.64257700000007</v>
      </c>
      <c r="D19" s="321">
        <v>998.66017799999986</v>
      </c>
      <c r="E19" s="321">
        <v>1025.6343280000001</v>
      </c>
      <c r="F19" s="321">
        <v>1077.994614</v>
      </c>
      <c r="G19" s="321">
        <v>1095.6522909999999</v>
      </c>
      <c r="H19" s="321">
        <v>1104.3870379999998</v>
      </c>
      <c r="I19" s="321">
        <v>1072.7437730000001</v>
      </c>
      <c r="J19" s="321">
        <v>1117.845873</v>
      </c>
      <c r="K19" s="321">
        <v>1158.761131</v>
      </c>
      <c r="L19" s="321">
        <v>1196.4540479999998</v>
      </c>
      <c r="M19" s="321">
        <v>1212.9671060000001</v>
      </c>
    </row>
    <row r="20" spans="1:13" ht="25.5" x14ac:dyDescent="0.25">
      <c r="A20" s="320" t="s">
        <v>259</v>
      </c>
      <c r="B20" s="321">
        <v>226.77456699999999</v>
      </c>
      <c r="C20" s="321">
        <v>235.11192399999999</v>
      </c>
      <c r="D20" s="321">
        <v>486.37783100000001</v>
      </c>
      <c r="E20" s="321">
        <v>446.84407900000002</v>
      </c>
      <c r="F20" s="321">
        <v>650.93706599999996</v>
      </c>
      <c r="G20" s="321">
        <v>761.77991800000007</v>
      </c>
      <c r="H20" s="321">
        <v>756.05573400000003</v>
      </c>
      <c r="I20" s="321">
        <v>767.71770900000001</v>
      </c>
      <c r="J20" s="321">
        <v>745.44941100000005</v>
      </c>
      <c r="K20" s="321">
        <v>831.16699099999994</v>
      </c>
      <c r="L20" s="321">
        <v>776.73849300000006</v>
      </c>
      <c r="M20" s="321">
        <v>764.28998000000001</v>
      </c>
    </row>
    <row r="21" spans="1:13" x14ac:dyDescent="0.25">
      <c r="A21" s="379" t="s">
        <v>260</v>
      </c>
      <c r="B21" s="280">
        <v>5575.7447410000004</v>
      </c>
      <c r="C21" s="280">
        <v>5704.9243530000003</v>
      </c>
      <c r="D21" s="280">
        <v>5832.7735350000003</v>
      </c>
      <c r="E21" s="280">
        <v>5945.8761089999998</v>
      </c>
      <c r="F21" s="280">
        <v>6123.1930749999992</v>
      </c>
      <c r="G21" s="280">
        <v>6432.1331729999993</v>
      </c>
      <c r="H21" s="280">
        <v>6629.5091320000001</v>
      </c>
      <c r="I21" s="280">
        <v>6830.1028149999993</v>
      </c>
      <c r="J21" s="280">
        <v>6953.3019050000003</v>
      </c>
      <c r="K21" s="280">
        <v>7249.0734790000006</v>
      </c>
      <c r="L21" s="280">
        <v>7612.5015160000003</v>
      </c>
      <c r="M21" s="280">
        <v>8029.681504000001</v>
      </c>
    </row>
    <row r="22" spans="1:13" ht="25.5" x14ac:dyDescent="0.25">
      <c r="A22" s="336" t="s">
        <v>263</v>
      </c>
      <c r="B22" s="312">
        <v>19677.829919</v>
      </c>
      <c r="C22" s="312">
        <v>20241.875532000002</v>
      </c>
      <c r="D22" s="312">
        <v>20656.070196000001</v>
      </c>
      <c r="E22" s="312">
        <v>20931.508487999999</v>
      </c>
      <c r="F22" s="312">
        <v>21242.59245</v>
      </c>
      <c r="G22" s="312">
        <v>20960.581151999999</v>
      </c>
      <c r="H22" s="312">
        <v>21367.715726000002</v>
      </c>
      <c r="I22" s="312">
        <v>20157.877979999997</v>
      </c>
      <c r="J22" s="312">
        <v>21238.661918999998</v>
      </c>
      <c r="K22" s="312">
        <v>22479.563523000001</v>
      </c>
      <c r="L22" s="312">
        <v>23936.631281999998</v>
      </c>
      <c r="M22" s="312">
        <v>24105.867235000002</v>
      </c>
    </row>
    <row r="23" spans="1:13" x14ac:dyDescent="0.25">
      <c r="A23" s="320" t="s">
        <v>326</v>
      </c>
      <c r="B23" s="321">
        <v>2234.8905049999998</v>
      </c>
      <c r="C23" s="321">
        <v>2315.4474460000001</v>
      </c>
      <c r="D23" s="321">
        <v>2346.4643510000001</v>
      </c>
      <c r="E23" s="321">
        <v>2219.8507710000003</v>
      </c>
      <c r="F23" s="321">
        <v>2201.2202220000004</v>
      </c>
      <c r="G23" s="321">
        <v>2186.2841270000004</v>
      </c>
      <c r="H23" s="321">
        <v>2061.192485</v>
      </c>
      <c r="I23" s="321">
        <v>2082.6803</v>
      </c>
      <c r="J23" s="321">
        <v>2164.899594</v>
      </c>
      <c r="K23" s="321">
        <v>2181.9522139999999</v>
      </c>
      <c r="L23" s="321">
        <v>2160.8083380000003</v>
      </c>
      <c r="M23" s="321">
        <v>2227.4182230000001</v>
      </c>
    </row>
    <row r="24" spans="1:13" x14ac:dyDescent="0.25">
      <c r="A24" s="320" t="s">
        <v>265</v>
      </c>
      <c r="B24" s="321">
        <v>3942.4157109999996</v>
      </c>
      <c r="C24" s="321">
        <v>4170.1851269999997</v>
      </c>
      <c r="D24" s="321">
        <v>4337.9776339999999</v>
      </c>
      <c r="E24" s="321">
        <v>4408.2798819999998</v>
      </c>
      <c r="F24" s="321">
        <v>4540.9916019999991</v>
      </c>
      <c r="G24" s="321">
        <v>4496.2059729999992</v>
      </c>
      <c r="H24" s="321">
        <v>4616.8788729999997</v>
      </c>
      <c r="I24" s="321">
        <v>4639.297783</v>
      </c>
      <c r="J24" s="321">
        <v>4883.3265849999998</v>
      </c>
      <c r="K24" s="321">
        <v>5143.2003130000003</v>
      </c>
      <c r="L24" s="321">
        <v>5481.5537379999987</v>
      </c>
      <c r="M24" s="321">
        <v>5727.8008790000004</v>
      </c>
    </row>
    <row r="25" spans="1:13" x14ac:dyDescent="0.25">
      <c r="A25" s="320" t="s">
        <v>266</v>
      </c>
      <c r="B25" s="321">
        <v>5247.7019630000004</v>
      </c>
      <c r="C25" s="321">
        <v>5378.8242809999992</v>
      </c>
      <c r="D25" s="321">
        <v>5467.5181670000002</v>
      </c>
      <c r="E25" s="321">
        <v>5649.5768869999993</v>
      </c>
      <c r="F25" s="321">
        <v>5814.6186450000005</v>
      </c>
      <c r="G25" s="321">
        <v>5932.6247540000004</v>
      </c>
      <c r="H25" s="321">
        <v>6102.6355779999994</v>
      </c>
      <c r="I25" s="321">
        <v>6212.5793190000004</v>
      </c>
      <c r="J25" s="321">
        <v>6426.9522489999999</v>
      </c>
      <c r="K25" s="321">
        <v>6854.4429020000007</v>
      </c>
      <c r="L25" s="321">
        <v>7625.9868699999997</v>
      </c>
      <c r="M25" s="321">
        <v>7606.7221629999995</v>
      </c>
    </row>
    <row r="26" spans="1:13" ht="25.5" x14ac:dyDescent="0.25">
      <c r="A26" s="320" t="s">
        <v>267</v>
      </c>
      <c r="B26" s="321">
        <v>5388.5267780000004</v>
      </c>
      <c r="C26" s="321">
        <v>5339.1769569999997</v>
      </c>
      <c r="D26" s="321">
        <v>5392.7954379999992</v>
      </c>
      <c r="E26" s="321">
        <v>5510.0634019999998</v>
      </c>
      <c r="F26" s="321">
        <v>5488.525087</v>
      </c>
      <c r="G26" s="321">
        <v>5164.1497800000006</v>
      </c>
      <c r="H26" s="321">
        <v>5361.3338400000002</v>
      </c>
      <c r="I26" s="321">
        <v>4226.1144519999998</v>
      </c>
      <c r="J26" s="321">
        <v>4489.7025400000002</v>
      </c>
      <c r="K26" s="321">
        <v>4757.1412659999996</v>
      </c>
      <c r="L26" s="321">
        <v>4794.1200119999994</v>
      </c>
      <c r="M26" s="321">
        <v>4379.2038010000006</v>
      </c>
    </row>
    <row r="27" spans="1:13" x14ac:dyDescent="0.25">
      <c r="A27" s="328" t="s">
        <v>268</v>
      </c>
      <c r="B27" s="329">
        <v>2864.2949520000002</v>
      </c>
      <c r="C27" s="329">
        <v>3038.2417129999999</v>
      </c>
      <c r="D27" s="329">
        <v>3111.3145990000003</v>
      </c>
      <c r="E27" s="329">
        <v>3143.7375370000004</v>
      </c>
      <c r="F27" s="329">
        <v>3197.2368820000002</v>
      </c>
      <c r="G27" s="329">
        <v>3181.3165119999999</v>
      </c>
      <c r="H27" s="329">
        <v>3225.6749409999998</v>
      </c>
      <c r="I27" s="329">
        <v>2997.2061190000004</v>
      </c>
      <c r="J27" s="329">
        <v>3273.7809429999998</v>
      </c>
      <c r="K27" s="329">
        <v>3542.8268200000002</v>
      </c>
      <c r="L27" s="329">
        <v>3874.1623150000005</v>
      </c>
      <c r="M27" s="329">
        <v>4164.7221600000003</v>
      </c>
    </row>
    <row r="28" spans="1:13" x14ac:dyDescent="0.25">
      <c r="A28" s="336" t="s">
        <v>269</v>
      </c>
      <c r="B28" s="312">
        <v>13804.180511</v>
      </c>
      <c r="C28" s="312">
        <v>14038.420721</v>
      </c>
      <c r="D28" s="312">
        <v>14145.675473000001</v>
      </c>
      <c r="E28" s="312">
        <v>14140.696244999999</v>
      </c>
      <c r="F28" s="312">
        <v>14542.292882</v>
      </c>
      <c r="G28" s="312">
        <v>14724.787569</v>
      </c>
      <c r="H28" s="312">
        <v>15063.012241999999</v>
      </c>
      <c r="I28" s="312">
        <v>14574.781144999999</v>
      </c>
      <c r="J28" s="312">
        <v>14895.903526000002</v>
      </c>
      <c r="K28" s="312">
        <v>16154.260947999999</v>
      </c>
      <c r="L28" s="312">
        <v>17229.745880999999</v>
      </c>
      <c r="M28" s="312">
        <v>18032.854905</v>
      </c>
    </row>
    <row r="29" spans="1:13" x14ac:dyDescent="0.25">
      <c r="A29" s="320" t="s">
        <v>270</v>
      </c>
      <c r="B29" s="321">
        <v>1714.1077700000001</v>
      </c>
      <c r="C29" s="321">
        <v>1683.3408910000001</v>
      </c>
      <c r="D29" s="321">
        <v>1654.4569280000001</v>
      </c>
      <c r="E29" s="321">
        <v>1643.471117</v>
      </c>
      <c r="F29" s="321">
        <v>1691.914266</v>
      </c>
      <c r="G29" s="321">
        <v>1760.028601</v>
      </c>
      <c r="H29" s="321">
        <v>1809.1207040000002</v>
      </c>
      <c r="I29" s="321">
        <v>1752.5301690000001</v>
      </c>
      <c r="J29" s="321">
        <v>1767.5660459999999</v>
      </c>
      <c r="K29" s="321">
        <v>1871.0118259999999</v>
      </c>
      <c r="L29" s="321">
        <v>2017.082701</v>
      </c>
      <c r="M29" s="321">
        <v>2264.1085190000003</v>
      </c>
    </row>
    <row r="30" spans="1:13" x14ac:dyDescent="0.25">
      <c r="A30" s="320" t="s">
        <v>271</v>
      </c>
      <c r="B30" s="321">
        <v>6542.8527379999987</v>
      </c>
      <c r="C30" s="321">
        <v>6621.3774069999999</v>
      </c>
      <c r="D30" s="321">
        <v>6602.1574689999998</v>
      </c>
      <c r="E30" s="321">
        <v>6610.7898320000004</v>
      </c>
      <c r="F30" s="321">
        <v>6781.6851560000005</v>
      </c>
      <c r="G30" s="321">
        <v>6840.7855340000006</v>
      </c>
      <c r="H30" s="321">
        <v>7012.6714119999997</v>
      </c>
      <c r="I30" s="321">
        <v>6771.9175990000003</v>
      </c>
      <c r="J30" s="321">
        <v>6856.1078610000004</v>
      </c>
      <c r="K30" s="321">
        <v>7295.3207029999994</v>
      </c>
      <c r="L30" s="321">
        <v>7494.9458530000002</v>
      </c>
      <c r="M30" s="321">
        <v>7553.2678509999996</v>
      </c>
    </row>
    <row r="31" spans="1:13" x14ac:dyDescent="0.25">
      <c r="A31" s="320" t="s">
        <v>272</v>
      </c>
      <c r="B31" s="321">
        <v>2991.4807820000001</v>
      </c>
      <c r="C31" s="321">
        <v>3043.3710269999997</v>
      </c>
      <c r="D31" s="321">
        <v>3110.0740529999998</v>
      </c>
      <c r="E31" s="321">
        <v>3099.9941250000002</v>
      </c>
      <c r="F31" s="321">
        <v>3152.3218030000003</v>
      </c>
      <c r="G31" s="321">
        <v>3191.3110169999995</v>
      </c>
      <c r="H31" s="321">
        <v>3225.2475099999997</v>
      </c>
      <c r="I31" s="321">
        <v>3148.412808</v>
      </c>
      <c r="J31" s="321">
        <v>3194.7447950000005</v>
      </c>
      <c r="K31" s="321">
        <v>3633.3170660000001</v>
      </c>
      <c r="L31" s="321">
        <v>4154.0252840000003</v>
      </c>
      <c r="M31" s="321">
        <v>4459.3091240000003</v>
      </c>
    </row>
    <row r="32" spans="1:13" x14ac:dyDescent="0.25">
      <c r="A32" s="398" t="s">
        <v>273</v>
      </c>
      <c r="B32" s="329">
        <v>2555.7392180000002</v>
      </c>
      <c r="C32" s="329">
        <v>2690.3313889999999</v>
      </c>
      <c r="D32" s="329">
        <v>2778.9870149999997</v>
      </c>
      <c r="E32" s="329">
        <v>2786.4411660000001</v>
      </c>
      <c r="F32" s="329">
        <v>2916.37165</v>
      </c>
      <c r="G32" s="329">
        <v>2932.6624099999999</v>
      </c>
      <c r="H32" s="329">
        <v>3015.9726100000003</v>
      </c>
      <c r="I32" s="329">
        <v>2901.9205620000002</v>
      </c>
      <c r="J32" s="329">
        <v>3077.4848179999999</v>
      </c>
      <c r="K32" s="329">
        <v>3354.6113479999999</v>
      </c>
      <c r="L32" s="329">
        <v>3563.6920380000001</v>
      </c>
      <c r="M32" s="329">
        <v>3755.6956639999999</v>
      </c>
    </row>
    <row r="33" spans="1:13" x14ac:dyDescent="0.25">
      <c r="A33" s="403" t="s">
        <v>274</v>
      </c>
      <c r="B33" s="312">
        <v>44044.260162999999</v>
      </c>
      <c r="C33" s="312">
        <v>45799.880167000003</v>
      </c>
      <c r="D33" s="312">
        <v>46934.609874000002</v>
      </c>
      <c r="E33" s="312">
        <v>47475.76483</v>
      </c>
      <c r="F33" s="312">
        <v>48465.453610999997</v>
      </c>
      <c r="G33" s="312">
        <v>48889.857845999999</v>
      </c>
      <c r="H33" s="312">
        <v>49679.548258000003</v>
      </c>
      <c r="I33" s="312">
        <v>51024.419075000005</v>
      </c>
      <c r="J33" s="312">
        <v>51588.580033999999</v>
      </c>
      <c r="K33" s="312">
        <v>52871.570996999995</v>
      </c>
      <c r="L33" s="312">
        <v>55800.342334999994</v>
      </c>
      <c r="M33" s="312">
        <v>57866.418064999998</v>
      </c>
    </row>
    <row r="34" spans="1:13" x14ac:dyDescent="0.25">
      <c r="A34" s="237" t="s">
        <v>343</v>
      </c>
      <c r="B34" s="321">
        <v>15688.428406000001</v>
      </c>
      <c r="C34" s="321">
        <v>16605.597266000001</v>
      </c>
      <c r="D34" s="321">
        <v>17264.054410999997</v>
      </c>
      <c r="E34" s="321">
        <v>17721.064412</v>
      </c>
      <c r="F34" s="321">
        <v>17946.260330000001</v>
      </c>
      <c r="G34" s="321">
        <v>18295.443563000001</v>
      </c>
      <c r="H34" s="321">
        <v>18468.723709999998</v>
      </c>
      <c r="I34" s="321">
        <v>18666.088225</v>
      </c>
      <c r="J34" s="321">
        <v>18813.957965999998</v>
      </c>
      <c r="K34" s="321">
        <v>18093.2582</v>
      </c>
      <c r="L34" s="321">
        <v>18595.245995000001</v>
      </c>
      <c r="M34" s="321">
        <v>18943.318869000002</v>
      </c>
    </row>
    <row r="35" spans="1:13" x14ac:dyDescent="0.25">
      <c r="A35" s="237" t="s">
        <v>331</v>
      </c>
      <c r="B35" s="321">
        <v>1280.323087</v>
      </c>
      <c r="C35" s="321">
        <v>1275.486292</v>
      </c>
      <c r="D35" s="321">
        <v>1300.9150119999999</v>
      </c>
      <c r="E35" s="321">
        <v>1296.56125</v>
      </c>
      <c r="F35" s="321">
        <v>1323.395681</v>
      </c>
      <c r="G35" s="321">
        <v>1345.1110010000002</v>
      </c>
      <c r="H35" s="321">
        <v>1318.3580469999999</v>
      </c>
      <c r="I35" s="321">
        <v>1645.0958180000002</v>
      </c>
      <c r="J35" s="321">
        <v>1412.6996310000002</v>
      </c>
      <c r="K35" s="321">
        <v>1425.816527</v>
      </c>
      <c r="L35" s="321">
        <v>1595.1030470000001</v>
      </c>
      <c r="M35" s="321">
        <v>1751.514874</v>
      </c>
    </row>
    <row r="36" spans="1:13" x14ac:dyDescent="0.25">
      <c r="A36" s="398" t="s">
        <v>344</v>
      </c>
      <c r="B36" s="329">
        <v>27075.508664000001</v>
      </c>
      <c r="C36" s="329">
        <v>27918.796605</v>
      </c>
      <c r="D36" s="329">
        <v>28369.640446000001</v>
      </c>
      <c r="E36" s="329">
        <v>28458.139163</v>
      </c>
      <c r="F36" s="329">
        <v>29195.797594</v>
      </c>
      <c r="G36" s="329">
        <v>29249.303275999999</v>
      </c>
      <c r="H36" s="329">
        <v>29892.466496000001</v>
      </c>
      <c r="I36" s="329">
        <v>30713.235027999999</v>
      </c>
      <c r="J36" s="329">
        <v>31361.922432999996</v>
      </c>
      <c r="K36" s="329">
        <v>33352.496266999995</v>
      </c>
      <c r="L36" s="329">
        <v>35609.993289999999</v>
      </c>
      <c r="M36" s="329">
        <v>37171.584318000001</v>
      </c>
    </row>
    <row r="37" spans="1:13" x14ac:dyDescent="0.25">
      <c r="A37" s="403" t="s">
        <v>292</v>
      </c>
      <c r="B37" s="312">
        <v>4373.1706700000004</v>
      </c>
      <c r="C37" s="312">
        <v>4470.3054619999994</v>
      </c>
      <c r="D37" s="312">
        <v>4600.9875849999999</v>
      </c>
      <c r="E37" s="312">
        <v>4658.5748170000006</v>
      </c>
      <c r="F37" s="312">
        <v>4720.4645999999993</v>
      </c>
      <c r="G37" s="312">
        <v>4811.9182680000004</v>
      </c>
      <c r="H37" s="312">
        <v>4842.1326579999995</v>
      </c>
      <c r="I37" s="312">
        <v>4922.0108479999999</v>
      </c>
      <c r="J37" s="312">
        <v>5152.9399910000002</v>
      </c>
      <c r="K37" s="312">
        <v>5536.2863120000002</v>
      </c>
      <c r="L37" s="312">
        <v>6351.3518060000006</v>
      </c>
      <c r="M37" s="312">
        <v>7559.3555839999999</v>
      </c>
    </row>
    <row r="38" spans="1:13" x14ac:dyDescent="0.25">
      <c r="A38" s="237" t="s">
        <v>293</v>
      </c>
      <c r="B38" s="321">
        <v>37.552717000000001</v>
      </c>
      <c r="C38" s="321">
        <v>35.100462</v>
      </c>
      <c r="D38" s="321">
        <v>47.872077999999995</v>
      </c>
      <c r="E38" s="321">
        <v>103.66238799999999</v>
      </c>
      <c r="F38" s="321">
        <v>109.61306999999999</v>
      </c>
      <c r="G38" s="321">
        <v>147.172596</v>
      </c>
      <c r="H38" s="321">
        <v>158.17427700000002</v>
      </c>
      <c r="I38" s="321">
        <v>173.433877</v>
      </c>
      <c r="J38" s="321">
        <v>225.43939</v>
      </c>
      <c r="K38" s="321">
        <v>235.25085999999999</v>
      </c>
      <c r="L38" s="321">
        <v>324.14973799999996</v>
      </c>
      <c r="M38" s="321">
        <v>646.07751400000006</v>
      </c>
    </row>
    <row r="39" spans="1:13" x14ac:dyDescent="0.25">
      <c r="A39" s="237" t="s">
        <v>294</v>
      </c>
      <c r="B39" s="321">
        <v>3804.5020380000001</v>
      </c>
      <c r="C39" s="321">
        <v>3943.6520689999998</v>
      </c>
      <c r="D39" s="321">
        <v>4068.1164869999998</v>
      </c>
      <c r="E39" s="321">
        <v>4083.0591890000001</v>
      </c>
      <c r="F39" s="321">
        <v>4111.9060589999999</v>
      </c>
      <c r="G39" s="321">
        <v>4170.5557199999994</v>
      </c>
      <c r="H39" s="321">
        <v>4190.3117190000003</v>
      </c>
      <c r="I39" s="321">
        <v>4260.9013939999995</v>
      </c>
      <c r="J39" s="321">
        <v>4409.1891619999997</v>
      </c>
      <c r="K39" s="321">
        <v>4747.0264199999992</v>
      </c>
      <c r="L39" s="321">
        <v>5437.9347720000005</v>
      </c>
      <c r="M39" s="321">
        <v>6299.7268759999997</v>
      </c>
    </row>
    <row r="40" spans="1:13" x14ac:dyDescent="0.25">
      <c r="A40" s="398" t="s">
        <v>295</v>
      </c>
      <c r="B40" s="329">
        <v>531.11591199999998</v>
      </c>
      <c r="C40" s="329">
        <v>491.55292900000001</v>
      </c>
      <c r="D40" s="329">
        <v>484.99901699999998</v>
      </c>
      <c r="E40" s="329">
        <v>471.85323800000003</v>
      </c>
      <c r="F40" s="329">
        <v>498.94546800000001</v>
      </c>
      <c r="G40" s="329">
        <v>494.18994899999996</v>
      </c>
      <c r="H40" s="329">
        <v>493.646659</v>
      </c>
      <c r="I40" s="329">
        <v>487.67557200000005</v>
      </c>
      <c r="J40" s="329">
        <v>518.31143499999996</v>
      </c>
      <c r="K40" s="329">
        <v>554.00902799999994</v>
      </c>
      <c r="L40" s="329">
        <v>589.267291</v>
      </c>
      <c r="M40" s="329">
        <v>613.55119000000002</v>
      </c>
    </row>
    <row r="41" spans="1:13" x14ac:dyDescent="0.25">
      <c r="A41" s="403" t="s">
        <v>296</v>
      </c>
      <c r="B41" s="312">
        <v>7399.0248549999988</v>
      </c>
      <c r="C41" s="312">
        <v>7761.5160880000003</v>
      </c>
      <c r="D41" s="312">
        <v>7605.4385179999999</v>
      </c>
      <c r="E41" s="312">
        <v>7544.0452929999992</v>
      </c>
      <c r="F41" s="312">
        <v>7818.9794030000012</v>
      </c>
      <c r="G41" s="312">
        <v>7994.7824140000012</v>
      </c>
      <c r="H41" s="312">
        <v>8080.9152059999997</v>
      </c>
      <c r="I41" s="312">
        <v>8214.3029260000003</v>
      </c>
      <c r="J41" s="312">
        <v>8378.2143880000003</v>
      </c>
      <c r="K41" s="312">
        <v>8872.0873430000011</v>
      </c>
      <c r="L41" s="312">
        <v>9101.1727210000008</v>
      </c>
      <c r="M41" s="312">
        <v>9239.958967999999</v>
      </c>
    </row>
    <row r="42" spans="1:13" x14ac:dyDescent="0.25">
      <c r="A42" s="237" t="s">
        <v>297</v>
      </c>
      <c r="B42" s="321">
        <v>854.55040800000006</v>
      </c>
      <c r="C42" s="321">
        <v>829.51627899999994</v>
      </c>
      <c r="D42" s="321">
        <v>801.6342269999999</v>
      </c>
      <c r="E42" s="321">
        <v>817.55503299999998</v>
      </c>
      <c r="F42" s="321">
        <v>836.24321499999996</v>
      </c>
      <c r="G42" s="321">
        <v>949.10661000000005</v>
      </c>
      <c r="H42" s="321">
        <v>940.09877400000005</v>
      </c>
      <c r="I42" s="321">
        <v>969.37390600000003</v>
      </c>
      <c r="J42" s="321">
        <v>937.03256199999987</v>
      </c>
      <c r="K42" s="321">
        <v>979.32499199999995</v>
      </c>
      <c r="L42" s="321">
        <v>971.65569199999993</v>
      </c>
      <c r="M42" s="321">
        <v>921.63539399999991</v>
      </c>
    </row>
    <row r="43" spans="1:13" x14ac:dyDescent="0.25">
      <c r="A43" s="237" t="s">
        <v>298</v>
      </c>
      <c r="B43" s="321">
        <v>5364.8029260000003</v>
      </c>
      <c r="C43" s="321">
        <v>5732.0997630000002</v>
      </c>
      <c r="D43" s="321">
        <v>5566.9416229999997</v>
      </c>
      <c r="E43" s="321">
        <v>5488.661242000001</v>
      </c>
      <c r="F43" s="321">
        <v>5733.5478949999997</v>
      </c>
      <c r="G43" s="321">
        <v>5727.6677799999998</v>
      </c>
      <c r="H43" s="321">
        <v>5820.5215620000008</v>
      </c>
      <c r="I43" s="321">
        <v>5815.7370539999993</v>
      </c>
      <c r="J43" s="321">
        <v>6001.1985730000006</v>
      </c>
      <c r="K43" s="1627">
        <v>6206.0032060000003</v>
      </c>
      <c r="L43" s="1627">
        <v>6542.6035010000005</v>
      </c>
      <c r="M43" s="1627">
        <v>6694.3686949999992</v>
      </c>
    </row>
    <row r="44" spans="1:13" x14ac:dyDescent="0.25">
      <c r="A44" s="237" t="s">
        <v>299</v>
      </c>
      <c r="B44" s="321">
        <v>570.81935699999997</v>
      </c>
      <c r="C44" s="321">
        <v>589.17395400000009</v>
      </c>
      <c r="D44" s="321">
        <v>619.43570199999999</v>
      </c>
      <c r="E44" s="321">
        <v>636.96625500000005</v>
      </c>
      <c r="F44" s="321">
        <v>630.94492000000002</v>
      </c>
      <c r="G44" s="321">
        <v>680.18924900000002</v>
      </c>
      <c r="H44" s="321">
        <v>675.70864499999993</v>
      </c>
      <c r="I44" s="321">
        <v>791.35609099999999</v>
      </c>
      <c r="J44" s="321">
        <v>743.28231400000004</v>
      </c>
      <c r="K44" s="321">
        <v>780.12162699999999</v>
      </c>
      <c r="L44" s="321">
        <v>866.06163299999992</v>
      </c>
      <c r="M44" s="321">
        <v>953.98396600000001</v>
      </c>
    </row>
    <row r="45" spans="1:13" x14ac:dyDescent="0.25">
      <c r="A45" s="398" t="s">
        <v>300</v>
      </c>
      <c r="B45" s="329">
        <v>608.85215600000004</v>
      </c>
      <c r="C45" s="329">
        <v>610.72608700000001</v>
      </c>
      <c r="D45" s="329">
        <v>617.42695900000012</v>
      </c>
      <c r="E45" s="329">
        <v>600.86275799999999</v>
      </c>
      <c r="F45" s="329">
        <v>618.24336599999992</v>
      </c>
      <c r="G45" s="329">
        <v>637.81876799999998</v>
      </c>
      <c r="H45" s="329">
        <v>644.58621800000003</v>
      </c>
      <c r="I45" s="329">
        <v>637.83586799999989</v>
      </c>
      <c r="J45" s="329">
        <v>696.70093099999997</v>
      </c>
      <c r="K45" s="329">
        <v>906.63751000000002</v>
      </c>
      <c r="L45" s="329">
        <v>720.85188900000003</v>
      </c>
      <c r="M45" s="329">
        <v>669.97090700000001</v>
      </c>
    </row>
    <row r="46" spans="1:13" x14ac:dyDescent="0.25">
      <c r="A46" s="403" t="s">
        <v>301</v>
      </c>
      <c r="B46" s="312">
        <v>15151.916670000001</v>
      </c>
      <c r="C46" s="312">
        <v>15411.519198</v>
      </c>
      <c r="D46" s="312">
        <v>15455.541570999998</v>
      </c>
      <c r="E46" s="312">
        <v>15251.894710999999</v>
      </c>
      <c r="F46" s="312">
        <v>16113.404237000001</v>
      </c>
      <c r="G46" s="312">
        <v>15675.663756</v>
      </c>
      <c r="H46" s="312">
        <v>15765.670092</v>
      </c>
      <c r="I46" s="312">
        <v>15581.173322000002</v>
      </c>
      <c r="J46" s="312">
        <v>16377.536920999999</v>
      </c>
      <c r="K46" s="312">
        <v>16607.843853999999</v>
      </c>
      <c r="L46" s="312">
        <v>16820.746333000003</v>
      </c>
      <c r="M46" s="312">
        <v>16952.832011999999</v>
      </c>
    </row>
    <row r="47" spans="1:13" x14ac:dyDescent="0.25">
      <c r="A47" s="237" t="s">
        <v>264</v>
      </c>
      <c r="B47" s="321">
        <v>1161.133235</v>
      </c>
      <c r="C47" s="321">
        <v>1198.6122350000001</v>
      </c>
      <c r="D47" s="321">
        <v>1227.49306</v>
      </c>
      <c r="E47" s="321">
        <v>1187.2381720000001</v>
      </c>
      <c r="F47" s="321">
        <v>1152.1512640000001</v>
      </c>
      <c r="G47" s="321">
        <v>949.49776300000008</v>
      </c>
      <c r="H47" s="321">
        <v>1017.9848969999999</v>
      </c>
      <c r="I47" s="321">
        <v>1029.3142010000001</v>
      </c>
      <c r="J47" s="321">
        <v>1094.513974</v>
      </c>
      <c r="K47" s="321">
        <v>1290.666978</v>
      </c>
      <c r="L47" s="321">
        <v>1064.3506280000001</v>
      </c>
      <c r="M47" s="321">
        <v>821.16351200000008</v>
      </c>
    </row>
    <row r="48" spans="1:13" x14ac:dyDescent="0.25">
      <c r="A48" s="237" t="s">
        <v>302</v>
      </c>
      <c r="B48" s="321">
        <v>2126.2639319999998</v>
      </c>
      <c r="C48" s="321">
        <v>2188.4101959999998</v>
      </c>
      <c r="D48" s="321">
        <v>2082.9819680000001</v>
      </c>
      <c r="E48" s="321">
        <v>2064.7075580000001</v>
      </c>
      <c r="F48" s="321">
        <v>1947.5665979999999</v>
      </c>
      <c r="G48" s="321">
        <v>2002.477592</v>
      </c>
      <c r="H48" s="321">
        <v>1958.9065330000001</v>
      </c>
      <c r="I48" s="321">
        <v>1813.5856449999999</v>
      </c>
      <c r="J48" s="321">
        <v>2089.5622100000001</v>
      </c>
      <c r="K48" s="321">
        <v>1918.5629280000001</v>
      </c>
      <c r="L48" s="321">
        <v>2100.4779079999998</v>
      </c>
      <c r="M48" s="321">
        <v>2188.4479740000002</v>
      </c>
    </row>
    <row r="49" spans="1:13" x14ac:dyDescent="0.25">
      <c r="A49" s="237" t="s">
        <v>303</v>
      </c>
      <c r="B49" s="321">
        <v>6657.6856779999998</v>
      </c>
      <c r="C49" s="321">
        <v>6860.4538900000007</v>
      </c>
      <c r="D49" s="321">
        <v>7086.7506659999999</v>
      </c>
      <c r="E49" s="321">
        <v>7061.8452809999999</v>
      </c>
      <c r="F49" s="321">
        <v>8022.755255</v>
      </c>
      <c r="G49" s="321">
        <v>7735.8145729999997</v>
      </c>
      <c r="H49" s="321">
        <v>7775.2955509999993</v>
      </c>
      <c r="I49" s="321">
        <v>7793.8155810000007</v>
      </c>
      <c r="J49" s="321">
        <v>8176.8307169999998</v>
      </c>
      <c r="K49" s="321">
        <v>8334.1445530000001</v>
      </c>
      <c r="L49" s="321">
        <v>8781.7131270000009</v>
      </c>
      <c r="M49" s="321">
        <v>9362.0979090000001</v>
      </c>
    </row>
    <row r="50" spans="1:13" x14ac:dyDescent="0.25">
      <c r="A50" s="237" t="s">
        <v>304</v>
      </c>
      <c r="B50" s="321">
        <v>4400.3247520000004</v>
      </c>
      <c r="C50" s="321">
        <v>4369.2308140000005</v>
      </c>
      <c r="D50" s="321">
        <v>4316.332566</v>
      </c>
      <c r="E50" s="321">
        <v>4220.6240539999999</v>
      </c>
      <c r="F50" s="321">
        <v>4288.445882</v>
      </c>
      <c r="G50" s="321">
        <v>4289.6294290000005</v>
      </c>
      <c r="H50" s="321">
        <v>4301.1554969999997</v>
      </c>
      <c r="I50" s="321">
        <v>4241.0351029999993</v>
      </c>
      <c r="J50" s="321">
        <v>4320.7295439999998</v>
      </c>
      <c r="K50" s="321">
        <v>4330.2402310000007</v>
      </c>
      <c r="L50" s="321">
        <v>4250.5174289999995</v>
      </c>
      <c r="M50" s="321">
        <v>4136.579847</v>
      </c>
    </row>
    <row r="51" spans="1:13" x14ac:dyDescent="0.25">
      <c r="A51" s="398" t="s">
        <v>350</v>
      </c>
      <c r="B51" s="329">
        <v>806.50906600000008</v>
      </c>
      <c r="C51" s="329">
        <v>794.8120550000001</v>
      </c>
      <c r="D51" s="329">
        <v>741.98330099999998</v>
      </c>
      <c r="E51" s="329">
        <v>717.47963700000003</v>
      </c>
      <c r="F51" s="329">
        <v>702.485232</v>
      </c>
      <c r="G51" s="329">
        <v>698.24439200000006</v>
      </c>
      <c r="H51" s="329">
        <v>712.32760699999994</v>
      </c>
      <c r="I51" s="329">
        <v>703.42278499999998</v>
      </c>
      <c r="J51" s="329">
        <v>695.90046800000005</v>
      </c>
      <c r="K51" s="329">
        <v>734.22915499999999</v>
      </c>
      <c r="L51" s="329">
        <v>623.68723299999999</v>
      </c>
      <c r="M51" s="329">
        <v>444.54276299999998</v>
      </c>
    </row>
    <row r="52" spans="1:13" x14ac:dyDescent="0.25">
      <c r="A52" s="403" t="s">
        <v>308</v>
      </c>
      <c r="B52" s="312">
        <v>3259.9511870000001</v>
      </c>
      <c r="C52" s="312">
        <v>3335.4003069999999</v>
      </c>
      <c r="D52" s="312">
        <v>3322.7815030000002</v>
      </c>
      <c r="E52" s="312">
        <v>3212.3759450000007</v>
      </c>
      <c r="F52" s="312">
        <v>3337.496333</v>
      </c>
      <c r="G52" s="312">
        <v>3213.3640310000001</v>
      </c>
      <c r="H52" s="312">
        <v>3312.4739100000006</v>
      </c>
      <c r="I52" s="312">
        <v>3656.1884169999998</v>
      </c>
      <c r="J52" s="312">
        <v>3547.7046270000001</v>
      </c>
      <c r="K52" s="312">
        <v>3555.4492949999999</v>
      </c>
      <c r="L52" s="312">
        <v>3684.8918010000002</v>
      </c>
      <c r="M52" s="312">
        <v>3726.3966399999999</v>
      </c>
    </row>
    <row r="53" spans="1:13" x14ac:dyDescent="0.25">
      <c r="A53" s="237" t="s">
        <v>355</v>
      </c>
      <c r="B53" s="321">
        <v>1797.0360880000001</v>
      </c>
      <c r="C53" s="321">
        <v>1849.182395</v>
      </c>
      <c r="D53" s="321">
        <v>1818.4788570000001</v>
      </c>
      <c r="E53" s="321">
        <v>1792.4485789999999</v>
      </c>
      <c r="F53" s="321">
        <v>1802.1013270000001</v>
      </c>
      <c r="G53" s="321">
        <v>1692.6035410000004</v>
      </c>
      <c r="H53" s="321">
        <v>1721.148588</v>
      </c>
      <c r="I53" s="321">
        <v>1885.1873969999999</v>
      </c>
      <c r="J53" s="321">
        <v>1854.115867</v>
      </c>
      <c r="K53" s="1627">
        <v>1892.1308099999999</v>
      </c>
      <c r="L53" s="1627">
        <v>1954.1815619999998</v>
      </c>
      <c r="M53" s="1627">
        <v>1980.780438</v>
      </c>
    </row>
    <row r="54" spans="1:13" x14ac:dyDescent="0.25">
      <c r="A54" s="237" t="s">
        <v>310</v>
      </c>
      <c r="B54" s="321">
        <v>364.07443699999999</v>
      </c>
      <c r="C54" s="321">
        <v>383.89061300000003</v>
      </c>
      <c r="D54" s="321">
        <v>390.45917099999997</v>
      </c>
      <c r="E54" s="321">
        <v>365.80653700000005</v>
      </c>
      <c r="F54" s="321">
        <v>382.21617700000002</v>
      </c>
      <c r="G54" s="321">
        <v>361.67774599999996</v>
      </c>
      <c r="H54" s="321">
        <v>363.84815400000002</v>
      </c>
      <c r="I54" s="321">
        <v>374.04630199999997</v>
      </c>
      <c r="J54" s="321">
        <v>369.00967800000001</v>
      </c>
      <c r="K54" s="321">
        <v>378.17498899999998</v>
      </c>
      <c r="L54" s="321">
        <v>398.58067399999999</v>
      </c>
      <c r="M54" s="321">
        <v>413.39334599999995</v>
      </c>
    </row>
    <row r="55" spans="1:13" x14ac:dyDescent="0.25">
      <c r="A55" s="404" t="s">
        <v>311</v>
      </c>
      <c r="B55" s="321">
        <v>243.43235799999999</v>
      </c>
      <c r="C55" s="321">
        <v>232.80731399999999</v>
      </c>
      <c r="D55" s="321">
        <v>231.21131500000001</v>
      </c>
      <c r="E55" s="321">
        <v>219.138127</v>
      </c>
      <c r="F55" s="321">
        <v>250.542599</v>
      </c>
      <c r="G55" s="321">
        <v>258.52679000000001</v>
      </c>
      <c r="H55" s="321">
        <v>309.97378600000002</v>
      </c>
      <c r="I55" s="321">
        <v>399.60765600000002</v>
      </c>
      <c r="J55" s="321">
        <v>419.34860300000003</v>
      </c>
      <c r="K55" s="321">
        <v>338.603207</v>
      </c>
      <c r="L55" s="321">
        <v>362.86658</v>
      </c>
      <c r="M55" s="321">
        <v>382.68375500000002</v>
      </c>
    </row>
    <row r="56" spans="1:13" x14ac:dyDescent="0.25">
      <c r="A56" s="405" t="s">
        <v>312</v>
      </c>
      <c r="B56" s="329">
        <v>855.40829500000007</v>
      </c>
      <c r="C56" s="329">
        <v>869.51997800000004</v>
      </c>
      <c r="D56" s="329">
        <v>882.63215400000001</v>
      </c>
      <c r="E56" s="329">
        <v>834.98269399999992</v>
      </c>
      <c r="F56" s="329">
        <v>902.63622699999996</v>
      </c>
      <c r="G56" s="329">
        <v>900.55594799999994</v>
      </c>
      <c r="H56" s="329">
        <v>917.50337599999989</v>
      </c>
      <c r="I56" s="329">
        <v>997.34705800000006</v>
      </c>
      <c r="J56" s="329">
        <v>905.23047099999997</v>
      </c>
      <c r="K56" s="329">
        <v>946.54028299999993</v>
      </c>
      <c r="L56" s="329">
        <v>969.26297800000009</v>
      </c>
      <c r="M56" s="329">
        <v>949.53909499999997</v>
      </c>
    </row>
    <row r="57" spans="1:13" x14ac:dyDescent="0.25">
      <c r="A57" s="279" t="s">
        <v>245</v>
      </c>
      <c r="B57" s="280">
        <v>0</v>
      </c>
      <c r="C57" s="280">
        <v>0</v>
      </c>
      <c r="D57" s="280">
        <v>0</v>
      </c>
      <c r="E57" s="280">
        <v>0</v>
      </c>
      <c r="F57" s="280">
        <v>0</v>
      </c>
      <c r="G57" s="280">
        <v>0</v>
      </c>
      <c r="H57" s="280">
        <v>0</v>
      </c>
      <c r="I57" s="280">
        <v>0</v>
      </c>
      <c r="J57" s="280">
        <v>77.330883999999998</v>
      </c>
      <c r="K57" s="280">
        <v>28.779522</v>
      </c>
      <c r="L57" s="280">
        <v>0</v>
      </c>
      <c r="M57" s="280">
        <v>0</v>
      </c>
    </row>
    <row r="58" spans="1:13" x14ac:dyDescent="0.25">
      <c r="A58" s="354" t="s">
        <v>313</v>
      </c>
      <c r="B58" s="280">
        <v>142148.862911</v>
      </c>
      <c r="C58" s="280">
        <v>146464.036391</v>
      </c>
      <c r="D58" s="280">
        <v>148265.39914299999</v>
      </c>
      <c r="E58" s="280">
        <v>148671.357946</v>
      </c>
      <c r="F58" s="280">
        <v>153154.327846</v>
      </c>
      <c r="G58" s="280">
        <v>153748.30236799998</v>
      </c>
      <c r="H58" s="280">
        <v>156084.59110300001</v>
      </c>
      <c r="I58" s="280">
        <v>156959.29208499999</v>
      </c>
      <c r="J58" s="280">
        <v>160798.55680399999</v>
      </c>
      <c r="K58" s="280">
        <v>167875.25684099999</v>
      </c>
      <c r="L58" s="280">
        <v>177104.86130000002</v>
      </c>
      <c r="M58" s="280">
        <v>183573.44791799999</v>
      </c>
    </row>
    <row r="59" spans="1:13" ht="15.75" thickBot="1" x14ac:dyDescent="0.3">
      <c r="A59" s="590" t="s">
        <v>543</v>
      </c>
      <c r="B59" s="393">
        <v>3865.2829629999997</v>
      </c>
      <c r="C59" s="393">
        <v>3946.3747740000003</v>
      </c>
      <c r="D59" s="393">
        <v>3997.403519</v>
      </c>
      <c r="E59" s="393">
        <v>3875.3033299999997</v>
      </c>
      <c r="F59" s="393">
        <v>3541.8173290000004</v>
      </c>
      <c r="G59" s="393">
        <v>3320.2414429999994</v>
      </c>
      <c r="H59" s="393">
        <v>3149.4366920000002</v>
      </c>
      <c r="I59" s="393">
        <v>2931.9580920000003</v>
      </c>
      <c r="J59" s="393">
        <v>2763.8690639999995</v>
      </c>
      <c r="K59" s="393">
        <v>2696.4370719999997</v>
      </c>
      <c r="L59" s="393">
        <v>3567.329342</v>
      </c>
      <c r="M59" s="393">
        <v>4084.7211509999997</v>
      </c>
    </row>
    <row r="60" spans="1:13" x14ac:dyDescent="0.25">
      <c r="A60" s="521" t="s">
        <v>252</v>
      </c>
      <c r="B60" s="522">
        <v>16667.602435000001</v>
      </c>
      <c r="C60" s="522">
        <v>16318.504063</v>
      </c>
      <c r="D60" s="522">
        <v>16531.735573999998</v>
      </c>
      <c r="E60" s="522">
        <v>16063.649507</v>
      </c>
      <c r="F60" s="522">
        <v>15276.083696</v>
      </c>
      <c r="G60" s="522">
        <v>15429.635729</v>
      </c>
      <c r="H60" s="522">
        <v>15463.429422000001</v>
      </c>
      <c r="I60" s="522">
        <v>15224.570828</v>
      </c>
      <c r="J60" s="522">
        <v>15875.593962999999</v>
      </c>
      <c r="K60" s="522">
        <v>16928.410228000001</v>
      </c>
      <c r="L60" s="522">
        <v>16928.410228000001</v>
      </c>
      <c r="M60" s="522">
        <v>16928.410228000001</v>
      </c>
    </row>
    <row r="61" spans="1:13" x14ac:dyDescent="0.25">
      <c r="A61" s="299" t="s">
        <v>248</v>
      </c>
      <c r="B61" s="373"/>
      <c r="C61" s="1624"/>
      <c r="D61" s="1624"/>
      <c r="E61" s="1624"/>
      <c r="F61" s="1624"/>
      <c r="G61" s="373"/>
      <c r="H61" s="373"/>
      <c r="I61" s="373"/>
      <c r="J61" s="373"/>
      <c r="K61" s="373"/>
      <c r="L61" s="373"/>
      <c r="M61" s="373"/>
    </row>
    <row r="62" spans="1:13" x14ac:dyDescent="0.25">
      <c r="A62" s="595" t="s">
        <v>546</v>
      </c>
      <c r="B62" s="373"/>
      <c r="C62" s="373"/>
      <c r="D62" s="373"/>
      <c r="E62" s="373"/>
      <c r="F62" s="373"/>
      <c r="G62" s="373"/>
      <c r="H62" s="373"/>
      <c r="I62" s="373"/>
      <c r="J62" s="373"/>
      <c r="K62" s="373"/>
      <c r="L62" s="373"/>
      <c r="M62" s="373"/>
    </row>
    <row r="63" spans="1:13" x14ac:dyDescent="0.25">
      <c r="A63" s="595" t="s">
        <v>547</v>
      </c>
      <c r="B63" s="373"/>
      <c r="C63" s="373"/>
      <c r="D63" s="373"/>
      <c r="E63" s="373"/>
      <c r="F63" s="373"/>
      <c r="G63" s="373"/>
      <c r="H63" s="373"/>
      <c r="I63" s="373"/>
      <c r="J63" s="373"/>
      <c r="K63" s="373"/>
      <c r="L63" s="373"/>
      <c r="M63" s="373"/>
    </row>
    <row r="64" spans="1:13" ht="16.5" thickBot="1" x14ac:dyDescent="0.3">
      <c r="A64" s="1628" t="s">
        <v>2020</v>
      </c>
      <c r="B64" s="373"/>
      <c r="C64" s="373"/>
      <c r="D64" s="373"/>
      <c r="E64" s="373"/>
      <c r="F64" s="373"/>
      <c r="G64" s="373"/>
      <c r="H64" s="373"/>
      <c r="I64" s="373"/>
      <c r="J64" s="373"/>
      <c r="K64" s="373"/>
      <c r="L64" s="373"/>
      <c r="M64" s="373"/>
    </row>
    <row r="65" spans="1:13" x14ac:dyDescent="0.25">
      <c r="A65" s="309"/>
      <c r="B65" s="246">
        <v>2013</v>
      </c>
      <c r="C65" s="246">
        <v>2014</v>
      </c>
      <c r="D65" s="246">
        <v>2015</v>
      </c>
      <c r="E65" s="246">
        <v>2016</v>
      </c>
      <c r="F65" s="246">
        <v>2017</v>
      </c>
      <c r="G65" s="246">
        <v>2018</v>
      </c>
      <c r="H65" s="246">
        <v>2019</v>
      </c>
      <c r="I65" s="246">
        <v>2020</v>
      </c>
      <c r="J65" s="246">
        <v>2021</v>
      </c>
      <c r="K65" s="246">
        <v>2022</v>
      </c>
      <c r="L65" s="246">
        <v>2023</v>
      </c>
      <c r="M65" s="246">
        <v>2024</v>
      </c>
    </row>
    <row r="66" spans="1:13" x14ac:dyDescent="0.25">
      <c r="A66" s="311" t="s">
        <v>256</v>
      </c>
      <c r="B66" s="312">
        <v>5908.7528260000008</v>
      </c>
      <c r="C66" s="312">
        <v>5666.976737</v>
      </c>
      <c r="D66" s="312">
        <v>5287.499049</v>
      </c>
      <c r="E66" s="312">
        <v>5162.9040230000001</v>
      </c>
      <c r="F66" s="312">
        <v>6432.0624340000004</v>
      </c>
      <c r="G66" s="312">
        <v>6944.4584070000001</v>
      </c>
      <c r="H66" s="312">
        <v>8292.6450850000001</v>
      </c>
      <c r="I66" s="312">
        <v>7911.8151880000005</v>
      </c>
      <c r="J66" s="312">
        <v>8210.1045370000011</v>
      </c>
      <c r="K66" s="312">
        <v>8808.2522700000009</v>
      </c>
      <c r="L66" s="312">
        <v>9478.2581869999995</v>
      </c>
      <c r="M66" s="312">
        <v>9775.7637040000009</v>
      </c>
    </row>
    <row r="67" spans="1:13" x14ac:dyDescent="0.25">
      <c r="A67" s="320" t="s">
        <v>257</v>
      </c>
      <c r="B67" s="321">
        <v>1651.9598070000002</v>
      </c>
      <c r="C67" s="321">
        <v>1505.56828</v>
      </c>
      <c r="D67" s="321">
        <v>1487.615526</v>
      </c>
      <c r="E67" s="321">
        <v>1216.4904599999998</v>
      </c>
      <c r="F67" s="321">
        <v>1738.85402</v>
      </c>
      <c r="G67" s="321">
        <v>1521.2188550000001</v>
      </c>
      <c r="H67" s="321">
        <v>1883.0243979999998</v>
      </c>
      <c r="I67" s="321">
        <v>1565.8662240000003</v>
      </c>
      <c r="J67" s="321">
        <v>1631.1886720000002</v>
      </c>
      <c r="K67" s="321">
        <v>1718.118665</v>
      </c>
      <c r="L67" s="321">
        <v>1378.5474400000001</v>
      </c>
      <c r="M67" s="321">
        <v>1350.0848289999999</v>
      </c>
    </row>
    <row r="68" spans="1:13" x14ac:dyDescent="0.25">
      <c r="A68" s="320" t="s">
        <v>258</v>
      </c>
      <c r="B68" s="321">
        <v>4036.568816</v>
      </c>
      <c r="C68" s="321">
        <v>3937.6669470000002</v>
      </c>
      <c r="D68" s="321">
        <v>3436.9298970000004</v>
      </c>
      <c r="E68" s="321">
        <v>3605.2617959999998</v>
      </c>
      <c r="F68" s="321">
        <v>3912.5217560000001</v>
      </c>
      <c r="G68" s="321">
        <v>4111.027583</v>
      </c>
      <c r="H68" s="321">
        <v>4885.6290140000001</v>
      </c>
      <c r="I68" s="321">
        <v>4563.0503710000003</v>
      </c>
      <c r="J68" s="321">
        <v>4876.5574969999998</v>
      </c>
      <c r="K68" s="321">
        <v>5252.0953159999999</v>
      </c>
      <c r="L68" s="321">
        <v>5671.9946289999998</v>
      </c>
      <c r="M68" s="321">
        <v>6083.2560439999988</v>
      </c>
    </row>
    <row r="69" spans="1:13" x14ac:dyDescent="0.25">
      <c r="A69" s="320" t="s">
        <v>321</v>
      </c>
      <c r="B69" s="321">
        <v>4.9141490000000001</v>
      </c>
      <c r="C69" s="321">
        <v>6.4903560000000002</v>
      </c>
      <c r="D69" s="321">
        <v>5.2833689999999995</v>
      </c>
      <c r="E69" s="321">
        <v>4.8618969999999999</v>
      </c>
      <c r="F69" s="321">
        <v>5.0272480000000002</v>
      </c>
      <c r="G69" s="321">
        <v>54.567805</v>
      </c>
      <c r="H69" s="321">
        <v>96.059111000000001</v>
      </c>
      <c r="I69" s="321">
        <v>81.352812999999998</v>
      </c>
      <c r="J69" s="321">
        <v>57.299734999999998</v>
      </c>
      <c r="K69" s="321">
        <v>50.183185000000002</v>
      </c>
      <c r="L69" s="321">
        <v>69.850952000000007</v>
      </c>
      <c r="M69" s="321">
        <v>70.812134999999998</v>
      </c>
    </row>
    <row r="70" spans="1:13" ht="25.5" x14ac:dyDescent="0.25">
      <c r="A70" s="320" t="s">
        <v>259</v>
      </c>
      <c r="B70" s="321">
        <v>215.31004899999999</v>
      </c>
      <c r="C70" s="321">
        <v>217.251147</v>
      </c>
      <c r="D70" s="321">
        <v>357.67025000000001</v>
      </c>
      <c r="E70" s="321">
        <v>336.28986399999997</v>
      </c>
      <c r="F70" s="321">
        <v>775.65940499999999</v>
      </c>
      <c r="G70" s="321">
        <v>1257.6441560000001</v>
      </c>
      <c r="H70" s="321">
        <v>1427.932556</v>
      </c>
      <c r="I70" s="321">
        <v>1701.5457730000001</v>
      </c>
      <c r="J70" s="321">
        <v>1645.0586269999999</v>
      </c>
      <c r="K70" s="321">
        <v>1787.855096</v>
      </c>
      <c r="L70" s="321">
        <v>2357.8651590000004</v>
      </c>
      <c r="M70" s="321">
        <v>2271.61069</v>
      </c>
    </row>
    <row r="71" spans="1:13" x14ac:dyDescent="0.25">
      <c r="A71" s="379" t="s">
        <v>260</v>
      </c>
      <c r="B71" s="280">
        <v>378.98494600000004</v>
      </c>
      <c r="C71" s="280">
        <v>350.96843200000001</v>
      </c>
      <c r="D71" s="280">
        <v>315.75460899999996</v>
      </c>
      <c r="E71" s="280">
        <v>373.13869500000004</v>
      </c>
      <c r="F71" s="280">
        <v>437.78716900000006</v>
      </c>
      <c r="G71" s="280">
        <v>461.49588299999994</v>
      </c>
      <c r="H71" s="280">
        <v>531.43398000000002</v>
      </c>
      <c r="I71" s="280">
        <v>544.68881699999997</v>
      </c>
      <c r="J71" s="280">
        <v>599.16692799999998</v>
      </c>
      <c r="K71" s="280">
        <v>634.546604</v>
      </c>
      <c r="L71" s="280">
        <v>790.51667999999995</v>
      </c>
      <c r="M71" s="280">
        <v>865.28692400000011</v>
      </c>
    </row>
    <row r="72" spans="1:13" ht="25.5" x14ac:dyDescent="0.25">
      <c r="A72" s="336" t="s">
        <v>263</v>
      </c>
      <c r="B72" s="312">
        <v>7160.0512579999995</v>
      </c>
      <c r="C72" s="312">
        <v>7041.04367</v>
      </c>
      <c r="D72" s="312">
        <v>6536.8649150000001</v>
      </c>
      <c r="E72" s="312">
        <v>6575.4666379999999</v>
      </c>
      <c r="F72" s="312">
        <v>6856.1632300000001</v>
      </c>
      <c r="G72" s="312">
        <v>7184.1142390000005</v>
      </c>
      <c r="H72" s="312">
        <v>8078.2852879999991</v>
      </c>
      <c r="I72" s="312">
        <v>7455.3248639999993</v>
      </c>
      <c r="J72" s="312">
        <v>8597.9715880000003</v>
      </c>
      <c r="K72" s="312">
        <v>9075.6508119999999</v>
      </c>
      <c r="L72" s="312">
        <v>9534.7839540000004</v>
      </c>
      <c r="M72" s="312">
        <v>9942.1607430000004</v>
      </c>
    </row>
    <row r="73" spans="1:13" x14ac:dyDescent="0.25">
      <c r="A73" s="320" t="s">
        <v>326</v>
      </c>
      <c r="B73" s="321">
        <v>295.69688199999996</v>
      </c>
      <c r="C73" s="321">
        <v>280.84881999999999</v>
      </c>
      <c r="D73" s="321">
        <v>268.16194100000001</v>
      </c>
      <c r="E73" s="321">
        <v>247.04278099999999</v>
      </c>
      <c r="F73" s="321">
        <v>312.74595700000003</v>
      </c>
      <c r="G73" s="321">
        <v>338.63579099999998</v>
      </c>
      <c r="H73" s="321">
        <v>322.258871</v>
      </c>
      <c r="I73" s="321">
        <v>257.23387600000001</v>
      </c>
      <c r="J73" s="321">
        <v>283.60327699999999</v>
      </c>
      <c r="K73" s="321">
        <v>285.97445599999998</v>
      </c>
      <c r="L73" s="321">
        <v>294.80004000000002</v>
      </c>
      <c r="M73" s="321">
        <v>378.81198699999999</v>
      </c>
    </row>
    <row r="74" spans="1:13" x14ac:dyDescent="0.25">
      <c r="A74" s="320" t="s">
        <v>265</v>
      </c>
      <c r="B74" s="321">
        <v>1698.438817</v>
      </c>
      <c r="C74" s="321">
        <v>1501.3726530000001</v>
      </c>
      <c r="D74" s="321">
        <v>1359.9613380000001</v>
      </c>
      <c r="E74" s="321">
        <v>1363.2628120000002</v>
      </c>
      <c r="F74" s="321">
        <v>1672.9068810000001</v>
      </c>
      <c r="G74" s="321">
        <v>1921.2451229999999</v>
      </c>
      <c r="H74" s="321">
        <v>2167.2241759999997</v>
      </c>
      <c r="I74" s="321">
        <v>1779.097847</v>
      </c>
      <c r="J74" s="321">
        <v>1983.9273689999998</v>
      </c>
      <c r="K74" s="321">
        <v>2347.8527809999996</v>
      </c>
      <c r="L74" s="321">
        <v>2592.3693320000002</v>
      </c>
      <c r="M74" s="321">
        <v>2927.348802</v>
      </c>
    </row>
    <row r="75" spans="1:13" x14ac:dyDescent="0.25">
      <c r="A75" s="320" t="s">
        <v>266</v>
      </c>
      <c r="B75" s="321">
        <v>3946.0364610000001</v>
      </c>
      <c r="C75" s="321">
        <v>4050.8213999999998</v>
      </c>
      <c r="D75" s="321">
        <v>3818.349185</v>
      </c>
      <c r="E75" s="321">
        <v>3905.2275060000002</v>
      </c>
      <c r="F75" s="321">
        <v>3913.4344229999997</v>
      </c>
      <c r="G75" s="321">
        <v>3936.037867</v>
      </c>
      <c r="H75" s="321">
        <v>4357.3054030000003</v>
      </c>
      <c r="I75" s="321">
        <v>4387.0310470000004</v>
      </c>
      <c r="J75" s="321">
        <v>5166.0632079999996</v>
      </c>
      <c r="K75" s="321">
        <v>5230.2428030000001</v>
      </c>
      <c r="L75" s="321">
        <v>5358.3621869999997</v>
      </c>
      <c r="M75" s="321">
        <v>5162.4702570000009</v>
      </c>
    </row>
    <row r="76" spans="1:13" ht="25.5" x14ac:dyDescent="0.25">
      <c r="A76" s="320" t="s">
        <v>267</v>
      </c>
      <c r="B76" s="321">
        <v>861.09104899999988</v>
      </c>
      <c r="C76" s="321">
        <v>911.13946799999997</v>
      </c>
      <c r="D76" s="321">
        <v>816.98979200000008</v>
      </c>
      <c r="E76" s="321">
        <v>778.40029500000003</v>
      </c>
      <c r="F76" s="321">
        <v>672.33192699999995</v>
      </c>
      <c r="G76" s="321">
        <v>649.882249</v>
      </c>
      <c r="H76" s="321">
        <v>714.77541999999994</v>
      </c>
      <c r="I76" s="321">
        <v>623.72941700000001</v>
      </c>
      <c r="J76" s="321">
        <v>692.54143599999998</v>
      </c>
      <c r="K76" s="321">
        <v>757.52038900000002</v>
      </c>
      <c r="L76" s="321">
        <v>780.23561699999993</v>
      </c>
      <c r="M76" s="321">
        <v>833.15578400000004</v>
      </c>
    </row>
    <row r="77" spans="1:13" x14ac:dyDescent="0.25">
      <c r="A77" s="328" t="s">
        <v>268</v>
      </c>
      <c r="B77" s="329">
        <v>358.78804100000002</v>
      </c>
      <c r="C77" s="329">
        <v>296.86131999999998</v>
      </c>
      <c r="D77" s="329">
        <v>273.40265299999999</v>
      </c>
      <c r="E77" s="329">
        <v>281.53323799999998</v>
      </c>
      <c r="F77" s="329">
        <v>284.744034</v>
      </c>
      <c r="G77" s="329">
        <v>338.31319999999999</v>
      </c>
      <c r="H77" s="329">
        <v>516.72140999999999</v>
      </c>
      <c r="I77" s="329">
        <v>408.23266699999999</v>
      </c>
      <c r="J77" s="329">
        <v>471.83628600000003</v>
      </c>
      <c r="K77" s="329">
        <v>454.06037200000003</v>
      </c>
      <c r="L77" s="329">
        <v>509.01677099999995</v>
      </c>
      <c r="M77" s="329">
        <v>640.37390400000004</v>
      </c>
    </row>
    <row r="78" spans="1:13" x14ac:dyDescent="0.25">
      <c r="A78" s="336" t="s">
        <v>269</v>
      </c>
      <c r="B78" s="312">
        <v>6053.5729489999994</v>
      </c>
      <c r="C78" s="312">
        <v>5295.6923790000001</v>
      </c>
      <c r="D78" s="312">
        <v>4428.5572350000002</v>
      </c>
      <c r="E78" s="312">
        <v>4098.5188589999998</v>
      </c>
      <c r="F78" s="312">
        <v>4265.4843550000005</v>
      </c>
      <c r="G78" s="312">
        <v>4624.3294230000001</v>
      </c>
      <c r="H78" s="312">
        <v>5643.1844639999999</v>
      </c>
      <c r="I78" s="312">
        <v>5011.5929889999998</v>
      </c>
      <c r="J78" s="312">
        <v>5242.6274789999989</v>
      </c>
      <c r="K78" s="312">
        <v>5872.870950999999</v>
      </c>
      <c r="L78" s="312">
        <v>6582.0047989999994</v>
      </c>
      <c r="M78" s="312">
        <v>6895.7618610000009</v>
      </c>
    </row>
    <row r="79" spans="1:13" x14ac:dyDescent="0.25">
      <c r="A79" s="320" t="s">
        <v>270</v>
      </c>
      <c r="B79" s="321">
        <v>239.26248899999999</v>
      </c>
      <c r="C79" s="321">
        <v>178.22863699999999</v>
      </c>
      <c r="D79" s="321">
        <v>207.055136</v>
      </c>
      <c r="E79" s="321">
        <v>172.02919</v>
      </c>
      <c r="F79" s="321">
        <v>173.38500199999999</v>
      </c>
      <c r="G79" s="321">
        <v>182.58033999999998</v>
      </c>
      <c r="H79" s="321">
        <v>194.61202</v>
      </c>
      <c r="I79" s="321">
        <v>191.00157200000001</v>
      </c>
      <c r="J79" s="321">
        <v>187.751419</v>
      </c>
      <c r="K79" s="321">
        <v>198.42710300000002</v>
      </c>
      <c r="L79" s="321">
        <v>223.07499300000001</v>
      </c>
      <c r="M79" s="321">
        <v>265.23023899999998</v>
      </c>
    </row>
    <row r="80" spans="1:13" x14ac:dyDescent="0.25">
      <c r="A80" s="320" t="s">
        <v>271</v>
      </c>
      <c r="B80" s="321">
        <v>2771.07062</v>
      </c>
      <c r="C80" s="321">
        <v>2517.6110619999999</v>
      </c>
      <c r="D80" s="321">
        <v>1975.063553</v>
      </c>
      <c r="E80" s="321">
        <v>1797.1964600000001</v>
      </c>
      <c r="F80" s="321">
        <v>1770.4668819999999</v>
      </c>
      <c r="G80" s="321">
        <v>1907.189967</v>
      </c>
      <c r="H80" s="321">
        <v>2335.9021329999996</v>
      </c>
      <c r="I80" s="321">
        <v>2001.1575340000002</v>
      </c>
      <c r="J80" s="321">
        <v>2057.1752900000001</v>
      </c>
      <c r="K80" s="321">
        <v>2138.6129879999999</v>
      </c>
      <c r="L80" s="321">
        <v>2288.1397489999999</v>
      </c>
      <c r="M80" s="321">
        <v>2486.8839360000002</v>
      </c>
    </row>
    <row r="81" spans="1:13" x14ac:dyDescent="0.25">
      <c r="A81" s="320" t="s">
        <v>272</v>
      </c>
      <c r="B81" s="321">
        <v>2659.1152590000002</v>
      </c>
      <c r="C81" s="321">
        <v>2249.5915230000001</v>
      </c>
      <c r="D81" s="321">
        <v>1978.9989559999999</v>
      </c>
      <c r="E81" s="321">
        <v>1886.091666</v>
      </c>
      <c r="F81" s="321">
        <v>2059.576294</v>
      </c>
      <c r="G81" s="321">
        <v>2253.4877860000001</v>
      </c>
      <c r="H81" s="321">
        <v>2779.8349290000001</v>
      </c>
      <c r="I81" s="321">
        <v>2521.5606830000002</v>
      </c>
      <c r="J81" s="321">
        <v>2707.6229359999998</v>
      </c>
      <c r="K81" s="321">
        <v>3255.2286549999999</v>
      </c>
      <c r="L81" s="321">
        <v>3746.811389</v>
      </c>
      <c r="M81" s="321">
        <v>3760.6003879999998</v>
      </c>
    </row>
    <row r="82" spans="1:13" x14ac:dyDescent="0.25">
      <c r="A82" s="398" t="s">
        <v>273</v>
      </c>
      <c r="B82" s="329">
        <v>381.92264700000004</v>
      </c>
      <c r="C82" s="329">
        <v>348.451346</v>
      </c>
      <c r="D82" s="329">
        <v>265.92558499999996</v>
      </c>
      <c r="E82" s="329">
        <v>241.97692899999998</v>
      </c>
      <c r="F82" s="329">
        <v>261.17691199999996</v>
      </c>
      <c r="G82" s="329">
        <v>279.21797900000001</v>
      </c>
      <c r="H82" s="329">
        <v>329.85566000000006</v>
      </c>
      <c r="I82" s="329">
        <v>296.50122600000003</v>
      </c>
      <c r="J82" s="329">
        <v>289.02104600000001</v>
      </c>
      <c r="K82" s="329">
        <v>279.36078599999996</v>
      </c>
      <c r="L82" s="329">
        <v>322.54251600000003</v>
      </c>
      <c r="M82" s="329">
        <v>380.84512100000001</v>
      </c>
    </row>
    <row r="83" spans="1:13" x14ac:dyDescent="0.25">
      <c r="A83" s="403" t="s">
        <v>274</v>
      </c>
      <c r="B83" s="312">
        <v>1452.926997</v>
      </c>
      <c r="C83" s="312">
        <v>1337.5199490000002</v>
      </c>
      <c r="D83" s="312">
        <v>1090.1766929999999</v>
      </c>
      <c r="E83" s="312">
        <v>981.65570600000001</v>
      </c>
      <c r="F83" s="312">
        <v>996.32444099999998</v>
      </c>
      <c r="G83" s="312">
        <v>1143.070815</v>
      </c>
      <c r="H83" s="312">
        <v>1290.5413789999998</v>
      </c>
      <c r="I83" s="312">
        <v>1110.9341440000001</v>
      </c>
      <c r="J83" s="312">
        <v>1144.2077040000001</v>
      </c>
      <c r="K83" s="312">
        <v>1217.606368</v>
      </c>
      <c r="L83" s="312">
        <v>1443.596722</v>
      </c>
      <c r="M83" s="312">
        <v>1541.3576659999999</v>
      </c>
    </row>
    <row r="84" spans="1:13" x14ac:dyDescent="0.25">
      <c r="A84" s="237" t="s">
        <v>343</v>
      </c>
      <c r="B84" s="321">
        <v>30.502061000000001</v>
      </c>
      <c r="C84" s="321">
        <v>32.477697999999997</v>
      </c>
      <c r="D84" s="321">
        <v>23.691954000000003</v>
      </c>
      <c r="E84" s="321">
        <v>28.210716000000001</v>
      </c>
      <c r="F84" s="321">
        <v>29.096883999999999</v>
      </c>
      <c r="G84" s="321">
        <v>17.847828999999997</v>
      </c>
      <c r="H84" s="321">
        <v>21.413302000000002</v>
      </c>
      <c r="I84" s="321">
        <v>16.098937999999997</v>
      </c>
      <c r="J84" s="321">
        <v>21.040208</v>
      </c>
      <c r="K84" s="321">
        <v>22.959125</v>
      </c>
      <c r="L84" s="321">
        <v>58.760506000000007</v>
      </c>
      <c r="M84" s="321">
        <v>56.769348999999998</v>
      </c>
    </row>
    <row r="85" spans="1:13" x14ac:dyDescent="0.25">
      <c r="A85" s="237" t="s">
        <v>331</v>
      </c>
      <c r="B85" s="321">
        <v>126.09161800000001</v>
      </c>
      <c r="C85" s="321">
        <v>165.11491199999998</v>
      </c>
      <c r="D85" s="321">
        <v>150.429047</v>
      </c>
      <c r="E85" s="321">
        <v>139.01698900000002</v>
      </c>
      <c r="F85" s="321">
        <v>166.95987</v>
      </c>
      <c r="G85" s="321">
        <v>188.18551099999999</v>
      </c>
      <c r="H85" s="321">
        <v>179.74670699999999</v>
      </c>
      <c r="I85" s="321">
        <v>166.55411599999999</v>
      </c>
      <c r="J85" s="321">
        <v>191.966016</v>
      </c>
      <c r="K85" s="321">
        <v>197.15537099999997</v>
      </c>
      <c r="L85" s="321">
        <v>224.93443600000001</v>
      </c>
      <c r="M85" s="321">
        <v>260.62428</v>
      </c>
    </row>
    <row r="86" spans="1:13" x14ac:dyDescent="0.25">
      <c r="A86" s="398" t="s">
        <v>344</v>
      </c>
      <c r="B86" s="329">
        <v>1296.3333129999999</v>
      </c>
      <c r="C86" s="329">
        <v>1139.927334</v>
      </c>
      <c r="D86" s="329">
        <v>916.05568800000003</v>
      </c>
      <c r="E86" s="329">
        <v>814.427997</v>
      </c>
      <c r="F86" s="329">
        <v>800.26768099999993</v>
      </c>
      <c r="G86" s="329">
        <v>937.0374710000001</v>
      </c>
      <c r="H86" s="329">
        <v>1089.3813659999998</v>
      </c>
      <c r="I86" s="329">
        <v>928.28108699999996</v>
      </c>
      <c r="J86" s="329">
        <v>931.20147799999995</v>
      </c>
      <c r="K86" s="329">
        <v>997.13784399999997</v>
      </c>
      <c r="L86" s="329">
        <v>1159.8101099999999</v>
      </c>
      <c r="M86" s="329">
        <v>1223.864032</v>
      </c>
    </row>
    <row r="87" spans="1:13" x14ac:dyDescent="0.25">
      <c r="A87" s="403" t="s">
        <v>292</v>
      </c>
      <c r="B87" s="312">
        <v>4753.4406319999998</v>
      </c>
      <c r="C87" s="312">
        <v>4556.2022459999998</v>
      </c>
      <c r="D87" s="312">
        <v>4413.2084649999997</v>
      </c>
      <c r="E87" s="312">
        <v>4486.0344139999997</v>
      </c>
      <c r="F87" s="312">
        <v>4486.0189719999998</v>
      </c>
      <c r="G87" s="312">
        <v>5037.3952229999995</v>
      </c>
      <c r="H87" s="312">
        <v>5625.433986</v>
      </c>
      <c r="I87" s="312">
        <v>5550.7341750000005</v>
      </c>
      <c r="J87" s="312">
        <v>6048.594392</v>
      </c>
      <c r="K87" s="312">
        <v>6867.467983999999</v>
      </c>
      <c r="L87" s="312">
        <v>8313.3352630000009</v>
      </c>
      <c r="M87" s="312">
        <v>10546.139005999999</v>
      </c>
    </row>
    <row r="88" spans="1:13" x14ac:dyDescent="0.25">
      <c r="A88" s="237" t="s">
        <v>293</v>
      </c>
      <c r="B88" s="321">
        <v>29.164207999999999</v>
      </c>
      <c r="C88" s="321">
        <v>27.070173</v>
      </c>
      <c r="D88" s="321">
        <v>19.923694000000001</v>
      </c>
      <c r="E88" s="321">
        <v>31.697955999999998</v>
      </c>
      <c r="F88" s="321">
        <v>30.167707999999998</v>
      </c>
      <c r="G88" s="321">
        <v>67.820611999999997</v>
      </c>
      <c r="H88" s="321">
        <v>76.396544000000006</v>
      </c>
      <c r="I88" s="321">
        <v>79.67966100000001</v>
      </c>
      <c r="J88" s="321">
        <v>103.583922</v>
      </c>
      <c r="K88" s="321">
        <v>91.304065999999992</v>
      </c>
      <c r="L88" s="321">
        <v>182.91665699999999</v>
      </c>
      <c r="M88" s="321">
        <v>339.48492299999998</v>
      </c>
    </row>
    <row r="89" spans="1:13" x14ac:dyDescent="0.25">
      <c r="A89" s="237" t="s">
        <v>294</v>
      </c>
      <c r="B89" s="321">
        <v>2706.6965279999999</v>
      </c>
      <c r="C89" s="321">
        <v>2643.0960139999997</v>
      </c>
      <c r="D89" s="321">
        <v>2608.0984470000003</v>
      </c>
      <c r="E89" s="321">
        <v>2737.4451509999999</v>
      </c>
      <c r="F89" s="321">
        <v>2891.1742770000005</v>
      </c>
      <c r="G89" s="321">
        <v>3438.5053090000001</v>
      </c>
      <c r="H89" s="321">
        <v>3978.9472450000003</v>
      </c>
      <c r="I89" s="321">
        <v>4020.035159</v>
      </c>
      <c r="J89" s="321">
        <v>4362.6938549999995</v>
      </c>
      <c r="K89" s="321">
        <v>4814.1009530000001</v>
      </c>
      <c r="L89" s="321">
        <v>6277.8411480000004</v>
      </c>
      <c r="M89" s="321">
        <v>8326.3185759999997</v>
      </c>
    </row>
    <row r="90" spans="1:13" x14ac:dyDescent="0.25">
      <c r="A90" s="398" t="s">
        <v>295</v>
      </c>
      <c r="B90" s="329">
        <v>2017.5798940000002</v>
      </c>
      <c r="C90" s="329">
        <v>1886.0360559999999</v>
      </c>
      <c r="D90" s="329">
        <v>1785.18632</v>
      </c>
      <c r="E90" s="329">
        <v>1716.8913030000001</v>
      </c>
      <c r="F90" s="329">
        <v>1564.6769839999999</v>
      </c>
      <c r="G90" s="329">
        <v>1531.0692979999999</v>
      </c>
      <c r="H90" s="329">
        <v>1570.0901940000003</v>
      </c>
      <c r="I90" s="329">
        <v>1451.0193509999999</v>
      </c>
      <c r="J90" s="329">
        <v>1582.316609</v>
      </c>
      <c r="K90" s="329">
        <v>1962.0629600000002</v>
      </c>
      <c r="L90" s="329">
        <v>1852.5774549999999</v>
      </c>
      <c r="M90" s="329">
        <v>1880.335503</v>
      </c>
    </row>
    <row r="91" spans="1:13" x14ac:dyDescent="0.25">
      <c r="A91" s="403" t="s">
        <v>296</v>
      </c>
      <c r="B91" s="312">
        <v>2478.5821779999997</v>
      </c>
      <c r="C91" s="312">
        <v>2189.48461</v>
      </c>
      <c r="D91" s="312">
        <v>1995.3508770000001</v>
      </c>
      <c r="E91" s="312">
        <v>1967.8889729999999</v>
      </c>
      <c r="F91" s="312">
        <v>1960.4336850000002</v>
      </c>
      <c r="G91" s="312">
        <v>2152.1305459999999</v>
      </c>
      <c r="H91" s="312">
        <v>2305.2530420000003</v>
      </c>
      <c r="I91" s="312">
        <v>2225.9904879999999</v>
      </c>
      <c r="J91" s="312">
        <v>2427.9535830000004</v>
      </c>
      <c r="K91" s="312">
        <v>2478.4838229999996</v>
      </c>
      <c r="L91" s="312">
        <v>2725.1764670000002</v>
      </c>
      <c r="M91" s="312">
        <v>2870.9020989999999</v>
      </c>
    </row>
    <row r="92" spans="1:13" x14ac:dyDescent="0.25">
      <c r="A92" s="237" t="s">
        <v>297</v>
      </c>
      <c r="B92" s="321">
        <v>547.68944099999999</v>
      </c>
      <c r="C92" s="321">
        <v>430.33260899999999</v>
      </c>
      <c r="D92" s="321">
        <v>353.82136800000006</v>
      </c>
      <c r="E92" s="321">
        <v>354.05552599999999</v>
      </c>
      <c r="F92" s="321">
        <v>369.6026</v>
      </c>
      <c r="G92" s="321">
        <v>447.43005599999992</v>
      </c>
      <c r="H92" s="321">
        <v>481.29285699999997</v>
      </c>
      <c r="I92" s="321">
        <v>447.684663</v>
      </c>
      <c r="J92" s="321">
        <v>456.15727599999997</v>
      </c>
      <c r="K92" s="321">
        <v>438.989847</v>
      </c>
      <c r="L92" s="321">
        <v>438.49904800000002</v>
      </c>
      <c r="M92" s="321">
        <v>438.473432</v>
      </c>
    </row>
    <row r="93" spans="1:13" x14ac:dyDescent="0.25">
      <c r="A93" s="237" t="s">
        <v>298</v>
      </c>
      <c r="B93" s="321">
        <v>427.497863</v>
      </c>
      <c r="C93" s="321">
        <v>392.01447899999999</v>
      </c>
      <c r="D93" s="321">
        <v>336.897693</v>
      </c>
      <c r="E93" s="321">
        <v>371.85011199999997</v>
      </c>
      <c r="F93" s="321">
        <v>369.28621300000003</v>
      </c>
      <c r="G93" s="321">
        <v>415.61609100000004</v>
      </c>
      <c r="H93" s="321">
        <v>447.16488600000002</v>
      </c>
      <c r="I93" s="321">
        <v>419.67739599999999</v>
      </c>
      <c r="J93" s="321">
        <v>477.23288199999996</v>
      </c>
      <c r="K93" s="321">
        <v>434.59416700000003</v>
      </c>
      <c r="L93" s="321">
        <v>555.352666</v>
      </c>
      <c r="M93" s="321">
        <v>613.10280999999986</v>
      </c>
    </row>
    <row r="94" spans="1:13" x14ac:dyDescent="0.25">
      <c r="A94" s="237" t="s">
        <v>299</v>
      </c>
      <c r="B94" s="321">
        <v>797.13699499999996</v>
      </c>
      <c r="C94" s="321">
        <v>718.30834799999991</v>
      </c>
      <c r="D94" s="321">
        <v>665.050478</v>
      </c>
      <c r="E94" s="321">
        <v>684.52084100000002</v>
      </c>
      <c r="F94" s="321">
        <v>664.77153799999996</v>
      </c>
      <c r="G94" s="321">
        <v>670.38774799999999</v>
      </c>
      <c r="H94" s="321">
        <v>670.29528899999991</v>
      </c>
      <c r="I94" s="321">
        <v>601.23288700000001</v>
      </c>
      <c r="J94" s="321">
        <v>661.52232400000003</v>
      </c>
      <c r="K94" s="321">
        <v>681.48942</v>
      </c>
      <c r="L94" s="321">
        <v>826.71281700000009</v>
      </c>
      <c r="M94" s="321">
        <v>930.57794000000001</v>
      </c>
    </row>
    <row r="95" spans="1:13" x14ac:dyDescent="0.25">
      <c r="A95" s="398" t="s">
        <v>300</v>
      </c>
      <c r="B95" s="329">
        <v>706.25787199999991</v>
      </c>
      <c r="C95" s="329">
        <v>648.82916799999998</v>
      </c>
      <c r="D95" s="329">
        <v>639.58133200000009</v>
      </c>
      <c r="E95" s="329">
        <v>557.46248700000001</v>
      </c>
      <c r="F95" s="329">
        <v>556.773326</v>
      </c>
      <c r="G95" s="329">
        <v>618.69664299999999</v>
      </c>
      <c r="H95" s="329">
        <v>706.50000199999999</v>
      </c>
      <c r="I95" s="329">
        <v>757.39553599999999</v>
      </c>
      <c r="J95" s="329">
        <v>833.04109500000004</v>
      </c>
      <c r="K95" s="329">
        <v>923.41038300000002</v>
      </c>
      <c r="L95" s="329">
        <v>904.61192800000003</v>
      </c>
      <c r="M95" s="329">
        <v>888.74790799999994</v>
      </c>
    </row>
    <row r="96" spans="1:13" x14ac:dyDescent="0.25">
      <c r="A96" s="403" t="s">
        <v>301</v>
      </c>
      <c r="B96" s="312">
        <v>15321.313975000001</v>
      </c>
      <c r="C96" s="312">
        <v>14014.809627000001</v>
      </c>
      <c r="D96" s="312">
        <v>12858.009644</v>
      </c>
      <c r="E96" s="312">
        <v>12320.835298</v>
      </c>
      <c r="F96" s="312">
        <v>12650.626636000001</v>
      </c>
      <c r="G96" s="312">
        <v>12704.965059</v>
      </c>
      <c r="H96" s="312">
        <v>14462.653251</v>
      </c>
      <c r="I96" s="312">
        <v>13502.495104</v>
      </c>
      <c r="J96" s="312">
        <v>14166.69569</v>
      </c>
      <c r="K96" s="312">
        <v>14682.425060999998</v>
      </c>
      <c r="L96" s="312">
        <v>14859.000792999999</v>
      </c>
      <c r="M96" s="312">
        <v>15080.988866</v>
      </c>
    </row>
    <row r="97" spans="1:13" x14ac:dyDescent="0.25">
      <c r="A97" s="237" t="s">
        <v>264</v>
      </c>
      <c r="B97" s="321">
        <v>632.16948900000011</v>
      </c>
      <c r="C97" s="321">
        <v>575.39845800000001</v>
      </c>
      <c r="D97" s="321">
        <v>577.59877800000004</v>
      </c>
      <c r="E97" s="321">
        <v>461.73430699999994</v>
      </c>
      <c r="F97" s="321">
        <v>476.46782400000001</v>
      </c>
      <c r="G97" s="321">
        <v>500.12090700000005</v>
      </c>
      <c r="H97" s="321">
        <v>634.87524899999994</v>
      </c>
      <c r="I97" s="321">
        <v>560.42469600000004</v>
      </c>
      <c r="J97" s="321">
        <v>562.79929200000004</v>
      </c>
      <c r="K97" s="321">
        <v>535.34267499999999</v>
      </c>
      <c r="L97" s="321">
        <v>418.11348200000003</v>
      </c>
      <c r="M97" s="321">
        <v>205.73502100000002</v>
      </c>
    </row>
    <row r="98" spans="1:13" x14ac:dyDescent="0.25">
      <c r="A98" s="237" t="s">
        <v>302</v>
      </c>
      <c r="B98" s="321">
        <v>7.4258950000000006</v>
      </c>
      <c r="C98" s="321">
        <v>8.7444699999999997</v>
      </c>
      <c r="D98" s="321">
        <v>9.015936</v>
      </c>
      <c r="E98" s="321">
        <v>6.7850669999999997</v>
      </c>
      <c r="F98" s="321">
        <v>11.334429</v>
      </c>
      <c r="G98" s="321">
        <v>7.8359880000000004</v>
      </c>
      <c r="H98" s="321">
        <v>11.394223</v>
      </c>
      <c r="I98" s="321">
        <v>3.7584490000000002</v>
      </c>
      <c r="J98" s="321">
        <v>8.5078820000000004</v>
      </c>
      <c r="K98" s="321">
        <v>7.650049000000001</v>
      </c>
      <c r="L98" s="321">
        <v>4.5243210000000005</v>
      </c>
      <c r="M98" s="321">
        <v>4.4390719999999995</v>
      </c>
    </row>
    <row r="99" spans="1:13" x14ac:dyDescent="0.25">
      <c r="A99" s="237" t="s">
        <v>303</v>
      </c>
      <c r="B99" s="321">
        <v>1722.9017819999999</v>
      </c>
      <c r="C99" s="321">
        <v>1822.6429549999998</v>
      </c>
      <c r="D99" s="321">
        <v>1641.1459690000002</v>
      </c>
      <c r="E99" s="321">
        <v>1761.6463939999999</v>
      </c>
      <c r="F99" s="321">
        <v>1553.2587839999999</v>
      </c>
      <c r="G99" s="321">
        <v>1699.0676040000001</v>
      </c>
      <c r="H99" s="321">
        <v>2193.5887600000001</v>
      </c>
      <c r="I99" s="321">
        <v>2370.7892060000004</v>
      </c>
      <c r="J99" s="321">
        <v>2749.2188459999998</v>
      </c>
      <c r="K99" s="321">
        <v>2803.2836750000001</v>
      </c>
      <c r="L99" s="321">
        <v>2941.1864919999998</v>
      </c>
      <c r="M99" s="321">
        <v>3873.200828</v>
      </c>
    </row>
    <row r="100" spans="1:13" x14ac:dyDescent="0.25">
      <c r="A100" s="237" t="s">
        <v>304</v>
      </c>
      <c r="B100" s="321">
        <v>8611.3504229999999</v>
      </c>
      <c r="C100" s="321">
        <v>7792.0410030000003</v>
      </c>
      <c r="D100" s="321">
        <v>7195.443127999999</v>
      </c>
      <c r="E100" s="321">
        <v>7024.591144</v>
      </c>
      <c r="F100" s="321">
        <v>7427.1185779999987</v>
      </c>
      <c r="G100" s="321">
        <v>7965.9041590000006</v>
      </c>
      <c r="H100" s="321">
        <v>8810.2248610000006</v>
      </c>
      <c r="I100" s="321">
        <v>8032.9831260000001</v>
      </c>
      <c r="J100" s="321">
        <v>8334.2680459999992</v>
      </c>
      <c r="K100" s="321">
        <v>8718.9489009999998</v>
      </c>
      <c r="L100" s="321">
        <v>9295.0782020000006</v>
      </c>
      <c r="M100" s="321">
        <v>9409.4977350000008</v>
      </c>
    </row>
    <row r="101" spans="1:13" x14ac:dyDescent="0.25">
      <c r="A101" s="398" t="s">
        <v>350</v>
      </c>
      <c r="B101" s="329">
        <v>4347.4663790000004</v>
      </c>
      <c r="C101" s="329">
        <v>3815.9827329999998</v>
      </c>
      <c r="D101" s="329">
        <v>3434.8058280000005</v>
      </c>
      <c r="E101" s="329">
        <v>3066.0783799999999</v>
      </c>
      <c r="F101" s="329">
        <v>3182.447013</v>
      </c>
      <c r="G101" s="329">
        <v>2532.0363910000001</v>
      </c>
      <c r="H101" s="329">
        <v>2812.5701489999997</v>
      </c>
      <c r="I101" s="329">
        <v>2534.5396190000001</v>
      </c>
      <c r="J101" s="329">
        <v>2511.9016160000001</v>
      </c>
      <c r="K101" s="329">
        <v>2617.199752</v>
      </c>
      <c r="L101" s="329">
        <v>2200.0982870000003</v>
      </c>
      <c r="M101" s="329">
        <v>1588.1162020000002</v>
      </c>
    </row>
    <row r="102" spans="1:13" x14ac:dyDescent="0.25">
      <c r="A102" s="403" t="s">
        <v>308</v>
      </c>
      <c r="B102" s="312">
        <v>2949.389424</v>
      </c>
      <c r="C102" s="312">
        <v>2932.8255389999999</v>
      </c>
      <c r="D102" s="312">
        <v>3044.7557459999998</v>
      </c>
      <c r="E102" s="312">
        <v>2625.2786619999997</v>
      </c>
      <c r="F102" s="312">
        <v>3235.0904069999997</v>
      </c>
      <c r="G102" s="312">
        <v>3159.2184130000001</v>
      </c>
      <c r="H102" s="312">
        <v>3467.1604649999999</v>
      </c>
      <c r="I102" s="312">
        <v>4677.9441080000006</v>
      </c>
      <c r="J102" s="312">
        <v>3867.8047610000003</v>
      </c>
      <c r="K102" s="312">
        <v>3740.8650029999999</v>
      </c>
      <c r="L102" s="312">
        <v>3535.1682169999999</v>
      </c>
      <c r="M102" s="312">
        <v>3487.1025079999999</v>
      </c>
    </row>
    <row r="103" spans="1:13" x14ac:dyDescent="0.25">
      <c r="A103" s="237" t="s">
        <v>355</v>
      </c>
      <c r="B103" s="321">
        <v>1652.0447509999999</v>
      </c>
      <c r="C103" s="321">
        <v>1648.1430540000001</v>
      </c>
      <c r="D103" s="321">
        <v>1677.7939860000001</v>
      </c>
      <c r="E103" s="321">
        <v>1448.809141</v>
      </c>
      <c r="F103" s="321">
        <v>1787.96345</v>
      </c>
      <c r="G103" s="321">
        <v>1762.385892</v>
      </c>
      <c r="H103" s="321">
        <v>1900.7106950000002</v>
      </c>
      <c r="I103" s="321">
        <v>2196.657518</v>
      </c>
      <c r="J103" s="321">
        <v>1942.1977000000002</v>
      </c>
      <c r="K103" s="321">
        <v>1925.4068789999999</v>
      </c>
      <c r="L103" s="321">
        <v>1880.2020469999998</v>
      </c>
      <c r="M103" s="321">
        <v>1826.61202</v>
      </c>
    </row>
    <row r="104" spans="1:13" x14ac:dyDescent="0.25">
      <c r="A104" s="237" t="s">
        <v>310</v>
      </c>
      <c r="B104" s="321">
        <v>339.00468699999999</v>
      </c>
      <c r="C104" s="321">
        <v>324.39733799999999</v>
      </c>
      <c r="D104" s="321">
        <v>333.41141400000004</v>
      </c>
      <c r="E104" s="321">
        <v>289.41095899999999</v>
      </c>
      <c r="F104" s="321">
        <v>398.23232999999993</v>
      </c>
      <c r="G104" s="321">
        <v>427.12959499999999</v>
      </c>
      <c r="H104" s="321">
        <v>454.12331900000004</v>
      </c>
      <c r="I104" s="321">
        <v>456.15761200000003</v>
      </c>
      <c r="J104" s="321">
        <v>514.63030900000001</v>
      </c>
      <c r="K104" s="321">
        <v>536.75315599999999</v>
      </c>
      <c r="L104" s="321">
        <v>524.34187399999996</v>
      </c>
      <c r="M104" s="321">
        <v>574.28035499999999</v>
      </c>
    </row>
    <row r="105" spans="1:13" x14ac:dyDescent="0.25">
      <c r="A105" s="404" t="s">
        <v>311</v>
      </c>
      <c r="B105" s="321">
        <v>556.61523299999999</v>
      </c>
      <c r="C105" s="321">
        <v>536.27639699999997</v>
      </c>
      <c r="D105" s="321">
        <v>566.102442</v>
      </c>
      <c r="E105" s="321">
        <v>501.61095699999998</v>
      </c>
      <c r="F105" s="321">
        <v>700.17085199999997</v>
      </c>
      <c r="G105" s="321">
        <v>608.34227799999996</v>
      </c>
      <c r="H105" s="321">
        <v>706.91557299999999</v>
      </c>
      <c r="I105" s="321">
        <v>1550.9778890000002</v>
      </c>
      <c r="J105" s="321">
        <v>914.05845599999998</v>
      </c>
      <c r="K105" s="321">
        <v>803.65707899999995</v>
      </c>
      <c r="L105" s="321">
        <v>666.2180350000001</v>
      </c>
      <c r="M105" s="321">
        <v>609.79141600000003</v>
      </c>
    </row>
    <row r="106" spans="1:13" x14ac:dyDescent="0.25">
      <c r="A106" s="405" t="s">
        <v>312</v>
      </c>
      <c r="B106" s="329">
        <v>401.72474599999998</v>
      </c>
      <c r="C106" s="329">
        <v>424.00874199999998</v>
      </c>
      <c r="D106" s="329">
        <v>467.44789600000001</v>
      </c>
      <c r="E106" s="329">
        <v>385.44759899999997</v>
      </c>
      <c r="F106" s="329">
        <v>348.72376800000001</v>
      </c>
      <c r="G106" s="329">
        <v>361.36064099999999</v>
      </c>
      <c r="H106" s="329">
        <v>405.41087099999999</v>
      </c>
      <c r="I106" s="329">
        <v>474.15107999999998</v>
      </c>
      <c r="J106" s="329">
        <v>496.91828900000002</v>
      </c>
      <c r="K106" s="329">
        <v>475.04788199999996</v>
      </c>
      <c r="L106" s="329">
        <v>464.40625199999999</v>
      </c>
      <c r="M106" s="329">
        <v>476.41871000000003</v>
      </c>
    </row>
    <row r="107" spans="1:13" x14ac:dyDescent="0.25">
      <c r="A107" s="279" t="s">
        <v>245</v>
      </c>
      <c r="B107" s="280">
        <v>0</v>
      </c>
      <c r="C107" s="280">
        <v>0</v>
      </c>
      <c r="D107" s="280">
        <v>0</v>
      </c>
      <c r="E107" s="280">
        <v>0</v>
      </c>
      <c r="F107" s="280">
        <v>0</v>
      </c>
      <c r="G107" s="280">
        <v>0</v>
      </c>
      <c r="H107" s="280">
        <v>0</v>
      </c>
      <c r="I107" s="280">
        <v>0</v>
      </c>
      <c r="J107" s="280">
        <v>157.07182399999999</v>
      </c>
      <c r="K107" s="280">
        <v>310.14397600000001</v>
      </c>
      <c r="L107" s="280">
        <v>0</v>
      </c>
      <c r="M107" s="280">
        <v>0</v>
      </c>
    </row>
    <row r="108" spans="1:13" x14ac:dyDescent="0.25">
      <c r="A108" s="354" t="s">
        <v>313</v>
      </c>
      <c r="B108" s="280">
        <v>46457.015199000001</v>
      </c>
      <c r="C108" s="280">
        <v>43385.523205999998</v>
      </c>
      <c r="D108" s="280">
        <v>39970.177250000001</v>
      </c>
      <c r="E108" s="280">
        <v>38591.721283999999</v>
      </c>
      <c r="F108" s="280">
        <v>41319.991347000003</v>
      </c>
      <c r="G108" s="280">
        <v>43411.178021000007</v>
      </c>
      <c r="H108" s="280">
        <v>49696.590955</v>
      </c>
      <c r="I108" s="280">
        <v>47991.519893000004</v>
      </c>
      <c r="J108" s="280">
        <v>50471.117167999997</v>
      </c>
      <c r="K108" s="280">
        <v>53688.312869000001</v>
      </c>
      <c r="L108" s="280">
        <v>57261.84109799999</v>
      </c>
      <c r="M108" s="280">
        <v>61005.463388000004</v>
      </c>
    </row>
    <row r="109" spans="1:13" ht="15.75" thickBot="1" x14ac:dyDescent="0.3">
      <c r="A109" s="590" t="s">
        <v>543</v>
      </c>
      <c r="B109" s="393">
        <v>0</v>
      </c>
      <c r="C109" s="393">
        <v>0</v>
      </c>
      <c r="D109" s="393">
        <v>0</v>
      </c>
      <c r="E109" s="393">
        <v>0</v>
      </c>
      <c r="F109" s="393">
        <v>0</v>
      </c>
      <c r="G109" s="393">
        <v>0</v>
      </c>
      <c r="H109" s="393">
        <v>0</v>
      </c>
      <c r="I109" s="393">
        <v>0</v>
      </c>
      <c r="J109" s="393">
        <v>0</v>
      </c>
      <c r="K109" s="393">
        <v>0</v>
      </c>
      <c r="L109" s="393">
        <v>0</v>
      </c>
      <c r="M109" s="393">
        <v>0</v>
      </c>
    </row>
    <row r="110" spans="1:13" ht="26.25" thickBot="1" x14ac:dyDescent="0.3">
      <c r="A110" s="593" t="s">
        <v>2017</v>
      </c>
      <c r="B110" s="522">
        <v>8992.1225080000004</v>
      </c>
      <c r="C110" s="522">
        <v>7781.4080409999997</v>
      </c>
      <c r="D110" s="522">
        <v>6923.6845680000006</v>
      </c>
      <c r="E110" s="522">
        <v>6899.5490019999997</v>
      </c>
      <c r="F110" s="522">
        <v>6971.5251960000005</v>
      </c>
      <c r="G110" s="522">
        <v>7398.5238199999994</v>
      </c>
      <c r="H110" s="522">
        <v>8088.8670219999995</v>
      </c>
      <c r="I110" s="522">
        <v>6563.1153530000001</v>
      </c>
      <c r="J110" s="522">
        <v>7242.7917699999998</v>
      </c>
      <c r="K110" s="522">
        <v>7964.5601630000001</v>
      </c>
      <c r="L110" s="522">
        <v>8547.2210959999993</v>
      </c>
      <c r="M110" s="522">
        <v>9378.3989320000001</v>
      </c>
    </row>
    <row r="111" spans="1:13" x14ac:dyDescent="0.25">
      <c r="A111" s="299" t="s">
        <v>248</v>
      </c>
      <c r="B111" s="373"/>
      <c r="C111" s="1624"/>
      <c r="D111" s="1624"/>
      <c r="E111" s="1624"/>
      <c r="F111" s="1624"/>
      <c r="G111" s="373"/>
      <c r="H111" s="373"/>
      <c r="I111" s="373"/>
      <c r="J111" s="373"/>
      <c r="K111" s="373"/>
      <c r="L111" s="373"/>
      <c r="M111" s="373"/>
    </row>
    <row r="112" spans="1:13" x14ac:dyDescent="0.25">
      <c r="A112" s="595" t="s">
        <v>546</v>
      </c>
      <c r="B112" s="373"/>
      <c r="C112" s="373"/>
      <c r="D112" s="373"/>
      <c r="E112" s="373"/>
      <c r="F112" s="373"/>
      <c r="G112" s="373"/>
      <c r="H112" s="373"/>
      <c r="I112" s="373"/>
      <c r="J112" s="373"/>
      <c r="K112" s="373"/>
      <c r="L112" s="373"/>
      <c r="M112" s="373"/>
    </row>
    <row r="113" spans="1:13" x14ac:dyDescent="0.25">
      <c r="A113" s="595" t="s">
        <v>547</v>
      </c>
      <c r="B113" s="373"/>
      <c r="C113" s="373"/>
      <c r="D113" s="373"/>
      <c r="E113" s="373"/>
      <c r="F113" s="373"/>
      <c r="G113" s="373"/>
      <c r="H113" s="373"/>
      <c r="I113" s="373"/>
      <c r="J113" s="373"/>
      <c r="K113" s="373"/>
      <c r="L113" s="373"/>
      <c r="M113" s="373"/>
    </row>
    <row r="114" spans="1:13" x14ac:dyDescent="0.25">
      <c r="A114" s="595"/>
      <c r="B114" s="373"/>
      <c r="C114" s="373"/>
      <c r="D114" s="373"/>
      <c r="E114" s="373"/>
      <c r="F114" s="373"/>
      <c r="G114" s="373"/>
      <c r="H114" s="373"/>
      <c r="I114" s="373"/>
      <c r="J114" s="373"/>
      <c r="K114" s="373"/>
      <c r="L114" s="373"/>
      <c r="M114" s="373"/>
    </row>
    <row r="115" spans="1:13" ht="16.5" thickBot="1" x14ac:dyDescent="0.3">
      <c r="A115" s="1628" t="s">
        <v>243</v>
      </c>
      <c r="B115" s="373"/>
      <c r="C115" s="373"/>
      <c r="D115" s="373"/>
      <c r="E115" s="373"/>
      <c r="F115" s="373"/>
      <c r="G115" s="373"/>
      <c r="H115" s="373"/>
      <c r="I115" s="373"/>
      <c r="J115" s="373"/>
      <c r="K115" s="373"/>
      <c r="L115" s="373"/>
      <c r="M115" s="373"/>
    </row>
    <row r="116" spans="1:13" x14ac:dyDescent="0.25">
      <c r="A116" s="309"/>
      <c r="B116" s="246">
        <v>2013</v>
      </c>
      <c r="C116" s="246">
        <v>2014</v>
      </c>
      <c r="D116" s="246">
        <v>2015</v>
      </c>
      <c r="E116" s="246">
        <v>2016</v>
      </c>
      <c r="F116" s="246">
        <v>2017</v>
      </c>
      <c r="G116" s="246">
        <v>2018</v>
      </c>
      <c r="H116" s="246">
        <v>2019</v>
      </c>
      <c r="I116" s="246">
        <v>2020</v>
      </c>
      <c r="J116" s="246">
        <v>2021</v>
      </c>
      <c r="K116" s="246">
        <v>2022</v>
      </c>
      <c r="L116" s="246">
        <v>2023</v>
      </c>
      <c r="M116" s="246">
        <v>2024</v>
      </c>
    </row>
    <row r="117" spans="1:13" x14ac:dyDescent="0.25">
      <c r="A117" s="311" t="s">
        <v>256</v>
      </c>
      <c r="B117" s="312">
        <v>34771.537006999999</v>
      </c>
      <c r="C117" s="312">
        <v>35367.171283999996</v>
      </c>
      <c r="D117" s="312">
        <v>34999.019923</v>
      </c>
      <c r="E117" s="312">
        <v>34673.525514000001</v>
      </c>
      <c r="F117" s="312">
        <v>37222.513673000001</v>
      </c>
      <c r="G117" s="312">
        <v>37989.672547000002</v>
      </c>
      <c r="H117" s="312">
        <v>39636.258949999996</v>
      </c>
      <c r="I117" s="312">
        <v>39910.25073</v>
      </c>
      <c r="J117" s="312">
        <v>40792.968564000003</v>
      </c>
      <c r="K117" s="312">
        <v>43328.593821000002</v>
      </c>
      <c r="L117" s="312">
        <v>46045.735796000001</v>
      </c>
      <c r="M117" s="312">
        <v>47835.846692000006</v>
      </c>
    </row>
    <row r="118" spans="1:13" x14ac:dyDescent="0.25">
      <c r="A118" s="320" t="s">
        <v>257</v>
      </c>
      <c r="B118" s="321">
        <v>4303.3153069999998</v>
      </c>
      <c r="C118" s="321">
        <v>4322.0342660000006</v>
      </c>
      <c r="D118" s="321">
        <v>3906.2313690000001</v>
      </c>
      <c r="E118" s="321">
        <v>3208.3551579999998</v>
      </c>
      <c r="F118" s="321">
        <v>3651.0954700000002</v>
      </c>
      <c r="G118" s="321">
        <v>3511.8497540000003</v>
      </c>
      <c r="H118" s="321">
        <v>3522.5190499999999</v>
      </c>
      <c r="I118" s="321">
        <v>3349.5537900000004</v>
      </c>
      <c r="J118" s="321">
        <v>3212.0633010000001</v>
      </c>
      <c r="K118" s="321">
        <v>3318.5545729999999</v>
      </c>
      <c r="L118" s="321">
        <v>3166.231444</v>
      </c>
      <c r="M118" s="321">
        <v>3224.2985740000004</v>
      </c>
    </row>
    <row r="119" spans="1:13" x14ac:dyDescent="0.25">
      <c r="A119" s="320" t="s">
        <v>258</v>
      </c>
      <c r="B119" s="321">
        <v>29031.847064000001</v>
      </c>
      <c r="C119" s="321">
        <v>29599.641001</v>
      </c>
      <c r="D119" s="321">
        <v>29244.796916000003</v>
      </c>
      <c r="E119" s="321">
        <v>29651.540174999998</v>
      </c>
      <c r="F119" s="321">
        <v>31061.799858999999</v>
      </c>
      <c r="G119" s="321">
        <v>31308.178607999998</v>
      </c>
      <c r="H119" s="321">
        <v>32729.305448999999</v>
      </c>
      <c r="I119" s="321">
        <v>32937.336858000002</v>
      </c>
      <c r="J119" s="321">
        <v>34015.251606000005</v>
      </c>
      <c r="K119" s="321">
        <v>36182.072832000005</v>
      </c>
      <c r="L119" s="321">
        <v>38478.595688000001</v>
      </c>
      <c r="M119" s="321">
        <v>40291.868196000003</v>
      </c>
    </row>
    <row r="120" spans="1:13" x14ac:dyDescent="0.25">
      <c r="A120" s="320" t="s">
        <v>321</v>
      </c>
      <c r="B120" s="321">
        <v>994.29000899999994</v>
      </c>
      <c r="C120" s="321">
        <v>993.13293300000009</v>
      </c>
      <c r="D120" s="321">
        <v>1003.9435469999999</v>
      </c>
      <c r="E120" s="321">
        <v>1030.4962250000001</v>
      </c>
      <c r="F120" s="321">
        <v>1083.0218620000001</v>
      </c>
      <c r="G120" s="321">
        <v>1150.2200959999998</v>
      </c>
      <c r="H120" s="321">
        <v>1200.4461489999999</v>
      </c>
      <c r="I120" s="321">
        <v>1154.0965860000001</v>
      </c>
      <c r="J120" s="321">
        <v>1175.145608</v>
      </c>
      <c r="K120" s="321">
        <v>1208.9443160000001</v>
      </c>
      <c r="L120" s="321">
        <v>1266.3049999999998</v>
      </c>
      <c r="M120" s="321">
        <v>1283.779241</v>
      </c>
    </row>
    <row r="121" spans="1:13" ht="25.5" x14ac:dyDescent="0.25">
      <c r="A121" s="320" t="s">
        <v>259</v>
      </c>
      <c r="B121" s="321">
        <v>442.08461599999998</v>
      </c>
      <c r="C121" s="321">
        <v>452.36307099999999</v>
      </c>
      <c r="D121" s="321">
        <v>844.04808100000002</v>
      </c>
      <c r="E121" s="321">
        <v>783.13394300000004</v>
      </c>
      <c r="F121" s="321">
        <v>1426.5964709999998</v>
      </c>
      <c r="G121" s="321">
        <v>2019.424074</v>
      </c>
      <c r="H121" s="321">
        <v>2183.9882900000002</v>
      </c>
      <c r="I121" s="321">
        <v>2469.2634820000003</v>
      </c>
      <c r="J121" s="321">
        <v>2390.5080379999999</v>
      </c>
      <c r="K121" s="321">
        <v>2619.0220869999998</v>
      </c>
      <c r="L121" s="321">
        <v>3134.6036520000007</v>
      </c>
      <c r="M121" s="321">
        <v>3035.90067</v>
      </c>
    </row>
    <row r="122" spans="1:13" x14ac:dyDescent="0.25">
      <c r="A122" s="379" t="s">
        <v>260</v>
      </c>
      <c r="B122" s="280">
        <v>5954.7296870000009</v>
      </c>
      <c r="C122" s="280">
        <v>6055.892785</v>
      </c>
      <c r="D122" s="280">
        <v>6148.5281439999999</v>
      </c>
      <c r="E122" s="280">
        <v>6319.0148039999995</v>
      </c>
      <c r="F122" s="280">
        <v>6560.9802439999994</v>
      </c>
      <c r="G122" s="280">
        <v>6893.6290559999989</v>
      </c>
      <c r="H122" s="280">
        <v>7160.9431119999999</v>
      </c>
      <c r="I122" s="280">
        <v>7374.7916319999995</v>
      </c>
      <c r="J122" s="280">
        <v>7552.4688329999999</v>
      </c>
      <c r="K122" s="280">
        <v>7883.6200830000007</v>
      </c>
      <c r="L122" s="280">
        <v>8403.0181960000009</v>
      </c>
      <c r="M122" s="280">
        <v>8894.9684280000019</v>
      </c>
    </row>
    <row r="123" spans="1:13" ht="25.5" x14ac:dyDescent="0.25">
      <c r="A123" s="336" t="s">
        <v>263</v>
      </c>
      <c r="B123" s="312">
        <v>26837.881176999999</v>
      </c>
      <c r="C123" s="312">
        <v>27282.919202000001</v>
      </c>
      <c r="D123" s="312">
        <v>27192.935110999999</v>
      </c>
      <c r="E123" s="312">
        <v>27506.975125999998</v>
      </c>
      <c r="F123" s="312">
        <v>28098.755680000002</v>
      </c>
      <c r="G123" s="312">
        <v>28144.695391000001</v>
      </c>
      <c r="H123" s="312">
        <v>29446.001014000001</v>
      </c>
      <c r="I123" s="312">
        <v>27613.202843999996</v>
      </c>
      <c r="J123" s="312">
        <v>29836.633506999999</v>
      </c>
      <c r="K123" s="312">
        <v>31555.214335000001</v>
      </c>
      <c r="L123" s="312">
        <v>33471.415236000001</v>
      </c>
      <c r="M123" s="312">
        <v>34048.027977999998</v>
      </c>
    </row>
    <row r="124" spans="1:13" x14ac:dyDescent="0.25">
      <c r="A124" s="320" t="s">
        <v>326</v>
      </c>
      <c r="B124" s="321">
        <v>2530.5873869999996</v>
      </c>
      <c r="C124" s="321">
        <v>2596.2962660000003</v>
      </c>
      <c r="D124" s="321">
        <v>2614.6262919999999</v>
      </c>
      <c r="E124" s="321">
        <v>2466.8935520000005</v>
      </c>
      <c r="F124" s="321">
        <v>2513.9661790000005</v>
      </c>
      <c r="G124" s="321">
        <v>2524.9199180000005</v>
      </c>
      <c r="H124" s="321">
        <v>2383.451356</v>
      </c>
      <c r="I124" s="321">
        <v>2339.9141760000002</v>
      </c>
      <c r="J124" s="321">
        <v>2448.5028710000001</v>
      </c>
      <c r="K124" s="321">
        <v>2467.9266699999998</v>
      </c>
      <c r="L124" s="321">
        <v>2455.6083780000004</v>
      </c>
      <c r="M124" s="321">
        <v>2606.2302100000002</v>
      </c>
    </row>
    <row r="125" spans="1:13" x14ac:dyDescent="0.25">
      <c r="A125" s="320" t="s">
        <v>265</v>
      </c>
      <c r="B125" s="321">
        <v>5640.8545279999998</v>
      </c>
      <c r="C125" s="321">
        <v>5671.5577800000001</v>
      </c>
      <c r="D125" s="321">
        <v>5697.9389719999999</v>
      </c>
      <c r="E125" s="321">
        <v>5771.5426939999998</v>
      </c>
      <c r="F125" s="321">
        <v>6213.898482999999</v>
      </c>
      <c r="G125" s="321">
        <v>6417.4510959999989</v>
      </c>
      <c r="H125" s="321">
        <v>6784.1030489999994</v>
      </c>
      <c r="I125" s="321">
        <v>6418.39563</v>
      </c>
      <c r="J125" s="321">
        <v>6867.2539539999998</v>
      </c>
      <c r="K125" s="321">
        <v>7491.0530939999999</v>
      </c>
      <c r="L125" s="321">
        <v>8073.9230699999989</v>
      </c>
      <c r="M125" s="321">
        <v>8655.1496810000008</v>
      </c>
    </row>
    <row r="126" spans="1:13" x14ac:dyDescent="0.25">
      <c r="A126" s="320" t="s">
        <v>266</v>
      </c>
      <c r="B126" s="321">
        <v>9193.738424000001</v>
      </c>
      <c r="C126" s="321">
        <v>9429.6456809999981</v>
      </c>
      <c r="D126" s="321">
        <v>9285.8673520000011</v>
      </c>
      <c r="E126" s="321">
        <v>9554.8043929999985</v>
      </c>
      <c r="F126" s="321">
        <v>9728.0530680000011</v>
      </c>
      <c r="G126" s="321">
        <v>9868.6626209999995</v>
      </c>
      <c r="H126" s="321">
        <v>10459.940981</v>
      </c>
      <c r="I126" s="321">
        <v>10599.610366000001</v>
      </c>
      <c r="J126" s="321">
        <v>11593.015457</v>
      </c>
      <c r="K126" s="321">
        <v>12084.685705</v>
      </c>
      <c r="L126" s="321">
        <v>12984.349056999999</v>
      </c>
      <c r="M126" s="321">
        <v>12769.192419999999</v>
      </c>
    </row>
    <row r="127" spans="1:13" ht="25.5" x14ac:dyDescent="0.25">
      <c r="A127" s="320" t="s">
        <v>267</v>
      </c>
      <c r="B127" s="321">
        <v>6249.617827</v>
      </c>
      <c r="C127" s="321">
        <v>6250.316425</v>
      </c>
      <c r="D127" s="321">
        <v>6209.7852299999995</v>
      </c>
      <c r="E127" s="321">
        <v>6288.4636970000001</v>
      </c>
      <c r="F127" s="321">
        <v>6160.8570140000002</v>
      </c>
      <c r="G127" s="321">
        <v>5814.0320290000009</v>
      </c>
      <c r="H127" s="321">
        <v>6076.1092600000002</v>
      </c>
      <c r="I127" s="321">
        <v>4849.8438690000003</v>
      </c>
      <c r="J127" s="321">
        <v>5182.2439759999997</v>
      </c>
      <c r="K127" s="321">
        <v>5514.6616549999999</v>
      </c>
      <c r="L127" s="321">
        <v>5574.3556289999997</v>
      </c>
      <c r="M127" s="321">
        <v>5212.3595850000002</v>
      </c>
    </row>
    <row r="128" spans="1:13" x14ac:dyDescent="0.25">
      <c r="A128" s="328" t="s">
        <v>268</v>
      </c>
      <c r="B128" s="329">
        <v>3223.082993</v>
      </c>
      <c r="C128" s="329">
        <v>3335.1030329999999</v>
      </c>
      <c r="D128" s="329">
        <v>3384.7172520000004</v>
      </c>
      <c r="E128" s="329">
        <v>3425.2707750000004</v>
      </c>
      <c r="F128" s="329">
        <v>3481.980916</v>
      </c>
      <c r="G128" s="329">
        <v>3519.6297119999999</v>
      </c>
      <c r="H128" s="329">
        <v>3742.3963509999999</v>
      </c>
      <c r="I128" s="329">
        <v>3405.4387860000006</v>
      </c>
      <c r="J128" s="329">
        <v>3745.617229</v>
      </c>
      <c r="K128" s="329">
        <v>3996.8871920000001</v>
      </c>
      <c r="L128" s="329">
        <v>4383.1790860000001</v>
      </c>
      <c r="M128" s="329">
        <v>4805.0960640000003</v>
      </c>
    </row>
    <row r="129" spans="1:13" x14ac:dyDescent="0.25">
      <c r="A129" s="336" t="s">
        <v>269</v>
      </c>
      <c r="B129" s="312">
        <v>19857.75346</v>
      </c>
      <c r="C129" s="312">
        <v>19334.113100000002</v>
      </c>
      <c r="D129" s="312">
        <v>18574.232708000003</v>
      </c>
      <c r="E129" s="312">
        <v>18239.215103999999</v>
      </c>
      <c r="F129" s="312">
        <v>18807.777237000002</v>
      </c>
      <c r="G129" s="312">
        <v>19349.116991999999</v>
      </c>
      <c r="H129" s="312">
        <v>20706.196705999999</v>
      </c>
      <c r="I129" s="312">
        <v>19586.374133999998</v>
      </c>
      <c r="J129" s="312">
        <v>20138.531005000001</v>
      </c>
      <c r="K129" s="312">
        <v>22027.131899</v>
      </c>
      <c r="L129" s="312">
        <v>23811.750679999997</v>
      </c>
      <c r="M129" s="312">
        <v>24928.616765999999</v>
      </c>
    </row>
    <row r="130" spans="1:13" x14ac:dyDescent="0.25">
      <c r="A130" s="320" t="s">
        <v>270</v>
      </c>
      <c r="B130" s="321">
        <v>1953.370259</v>
      </c>
      <c r="C130" s="321">
        <v>1861.569528</v>
      </c>
      <c r="D130" s="321">
        <v>1861.512064</v>
      </c>
      <c r="E130" s="321">
        <v>1815.500307</v>
      </c>
      <c r="F130" s="321">
        <v>1865.299268</v>
      </c>
      <c r="G130" s="321">
        <v>1942.608941</v>
      </c>
      <c r="H130" s="321">
        <v>2003.7327240000002</v>
      </c>
      <c r="I130" s="321">
        <v>1943.5317410000002</v>
      </c>
      <c r="J130" s="321">
        <v>1955.3174649999999</v>
      </c>
      <c r="K130" s="321">
        <v>2069.4389289999999</v>
      </c>
      <c r="L130" s="321">
        <v>2240.157694</v>
      </c>
      <c r="M130" s="321">
        <v>2529.3387580000003</v>
      </c>
    </row>
    <row r="131" spans="1:13" x14ac:dyDescent="0.25">
      <c r="A131" s="320" t="s">
        <v>271</v>
      </c>
      <c r="B131" s="321">
        <v>9313.9233579999982</v>
      </c>
      <c r="C131" s="321">
        <v>9138.9884689999999</v>
      </c>
      <c r="D131" s="321">
        <v>8577.2210219999997</v>
      </c>
      <c r="E131" s="321">
        <v>8407.9862920000014</v>
      </c>
      <c r="F131" s="321">
        <v>8552.1520380000002</v>
      </c>
      <c r="G131" s="321">
        <v>8747.9755010000008</v>
      </c>
      <c r="H131" s="321">
        <v>9348.5735449999993</v>
      </c>
      <c r="I131" s="321">
        <v>8773.0751330000003</v>
      </c>
      <c r="J131" s="321">
        <v>8913.2831509999996</v>
      </c>
      <c r="K131" s="321">
        <v>9433.9336909999984</v>
      </c>
      <c r="L131" s="321">
        <v>9783.0856019999992</v>
      </c>
      <c r="M131" s="321">
        <v>10040.151786999999</v>
      </c>
    </row>
    <row r="132" spans="1:13" x14ac:dyDescent="0.25">
      <c r="A132" s="320" t="s">
        <v>272</v>
      </c>
      <c r="B132" s="321">
        <v>5650.5960410000007</v>
      </c>
      <c r="C132" s="321">
        <v>5292.9625500000002</v>
      </c>
      <c r="D132" s="321">
        <v>5089.0730089999997</v>
      </c>
      <c r="E132" s="321">
        <v>4986.0857910000004</v>
      </c>
      <c r="F132" s="321">
        <v>5211.8980970000002</v>
      </c>
      <c r="G132" s="321">
        <v>5444.7988029999997</v>
      </c>
      <c r="H132" s="321">
        <v>6005.0824389999998</v>
      </c>
      <c r="I132" s="321">
        <v>5669.9734910000006</v>
      </c>
      <c r="J132" s="321">
        <v>5902.3677310000003</v>
      </c>
      <c r="K132" s="321">
        <v>6888.5457210000004</v>
      </c>
      <c r="L132" s="321">
        <v>7900.8366729999998</v>
      </c>
      <c r="M132" s="321">
        <v>8219.9095120000002</v>
      </c>
    </row>
    <row r="133" spans="1:13" x14ac:dyDescent="0.25">
      <c r="A133" s="398" t="s">
        <v>273</v>
      </c>
      <c r="B133" s="329">
        <v>2937.661865</v>
      </c>
      <c r="C133" s="329">
        <v>3038.7827349999998</v>
      </c>
      <c r="D133" s="329">
        <v>3044.9125999999997</v>
      </c>
      <c r="E133" s="329">
        <v>3028.418095</v>
      </c>
      <c r="F133" s="329">
        <v>3177.5485619999999</v>
      </c>
      <c r="G133" s="329">
        <v>3211.8803889999999</v>
      </c>
      <c r="H133" s="329">
        <v>3345.8282700000004</v>
      </c>
      <c r="I133" s="329">
        <v>3198.4217880000001</v>
      </c>
      <c r="J133" s="329">
        <v>3366.5058639999997</v>
      </c>
      <c r="K133" s="329">
        <v>3633.9721339999996</v>
      </c>
      <c r="L133" s="329">
        <v>3886.2345540000001</v>
      </c>
      <c r="M133" s="329">
        <v>4136.5407850000001</v>
      </c>
    </row>
    <row r="134" spans="1:13" x14ac:dyDescent="0.25">
      <c r="A134" s="403" t="s">
        <v>274</v>
      </c>
      <c r="B134" s="312">
        <v>45497.187160000001</v>
      </c>
      <c r="C134" s="312">
        <v>47137.400116000004</v>
      </c>
      <c r="D134" s="312">
        <v>48024.786567000003</v>
      </c>
      <c r="E134" s="312">
        <v>48457.420535999998</v>
      </c>
      <c r="F134" s="312">
        <v>49461.778051999994</v>
      </c>
      <c r="G134" s="312">
        <v>50032.928660999998</v>
      </c>
      <c r="H134" s="312">
        <v>50970.089637000005</v>
      </c>
      <c r="I134" s="312">
        <v>52135.353219000004</v>
      </c>
      <c r="J134" s="312">
        <v>52732.787737999999</v>
      </c>
      <c r="K134" s="312">
        <v>54089.177364999996</v>
      </c>
      <c r="L134" s="312">
        <v>57243.939056999996</v>
      </c>
      <c r="M134" s="312">
        <v>59407.775731000002</v>
      </c>
    </row>
    <row r="135" spans="1:13" x14ac:dyDescent="0.25">
      <c r="A135" s="237" t="s">
        <v>343</v>
      </c>
      <c r="B135" s="321">
        <v>15718.930467</v>
      </c>
      <c r="C135" s="321">
        <v>16638.074963999999</v>
      </c>
      <c r="D135" s="321">
        <v>17287.746364999999</v>
      </c>
      <c r="E135" s="321">
        <v>17749.275128000001</v>
      </c>
      <c r="F135" s="321">
        <v>17975.357214</v>
      </c>
      <c r="G135" s="321">
        <v>18313.291391999999</v>
      </c>
      <c r="H135" s="321">
        <v>18490.137011999999</v>
      </c>
      <c r="I135" s="321">
        <v>18682.187162999999</v>
      </c>
      <c r="J135" s="321">
        <v>18834.998173999997</v>
      </c>
      <c r="K135" s="321">
        <v>18116.217325000001</v>
      </c>
      <c r="L135" s="321">
        <v>18654.006501</v>
      </c>
      <c r="M135" s="321">
        <v>19000.088218000001</v>
      </c>
    </row>
    <row r="136" spans="1:13" x14ac:dyDescent="0.25">
      <c r="A136" s="237" t="s">
        <v>331</v>
      </c>
      <c r="B136" s="321">
        <v>1406.4147049999999</v>
      </c>
      <c r="C136" s="321">
        <v>1440.6012040000001</v>
      </c>
      <c r="D136" s="321">
        <v>1451.344059</v>
      </c>
      <c r="E136" s="321">
        <v>1435.5782389999999</v>
      </c>
      <c r="F136" s="321">
        <v>1490.3555509999999</v>
      </c>
      <c r="G136" s="321">
        <v>1533.2965120000001</v>
      </c>
      <c r="H136" s="321">
        <v>1498.104754</v>
      </c>
      <c r="I136" s="321">
        <v>1811.6499340000003</v>
      </c>
      <c r="J136" s="321">
        <v>1604.6656470000003</v>
      </c>
      <c r="K136" s="321">
        <v>1622.971898</v>
      </c>
      <c r="L136" s="321">
        <v>1820.0374830000001</v>
      </c>
      <c r="M136" s="321">
        <v>2012.139154</v>
      </c>
    </row>
    <row r="137" spans="1:13" x14ac:dyDescent="0.25">
      <c r="A137" s="398" t="s">
        <v>344</v>
      </c>
      <c r="B137" s="329">
        <v>28371.841977</v>
      </c>
      <c r="C137" s="329">
        <v>29058.723939</v>
      </c>
      <c r="D137" s="329">
        <v>29285.696134000002</v>
      </c>
      <c r="E137" s="329">
        <v>29272.567159999999</v>
      </c>
      <c r="F137" s="329">
        <v>29996.065275000001</v>
      </c>
      <c r="G137" s="329">
        <v>30186.340746999998</v>
      </c>
      <c r="H137" s="329">
        <v>30981.847862000002</v>
      </c>
      <c r="I137" s="329">
        <v>31641.516114999999</v>
      </c>
      <c r="J137" s="329">
        <v>32293.123910999995</v>
      </c>
      <c r="K137" s="329">
        <v>34349.634110999992</v>
      </c>
      <c r="L137" s="329">
        <v>36769.803399999997</v>
      </c>
      <c r="M137" s="329">
        <v>38395.448349999999</v>
      </c>
    </row>
    <row r="138" spans="1:13" x14ac:dyDescent="0.25">
      <c r="A138" s="403" t="s">
        <v>292</v>
      </c>
      <c r="B138" s="312">
        <v>9126.6113020000012</v>
      </c>
      <c r="C138" s="312">
        <v>9026.5077079999992</v>
      </c>
      <c r="D138" s="312">
        <v>9014.1960499999986</v>
      </c>
      <c r="E138" s="312">
        <v>9144.6092310000004</v>
      </c>
      <c r="F138" s="312">
        <v>9206.4835719999992</v>
      </c>
      <c r="G138" s="312">
        <v>9849.3134910000008</v>
      </c>
      <c r="H138" s="312">
        <v>10467.566643999999</v>
      </c>
      <c r="I138" s="312">
        <v>10472.745022999999</v>
      </c>
      <c r="J138" s="312">
        <v>11201.534383</v>
      </c>
      <c r="K138" s="312">
        <v>12403.754295999999</v>
      </c>
      <c r="L138" s="312">
        <v>14664.687069000001</v>
      </c>
      <c r="M138" s="312">
        <v>18105.494589999998</v>
      </c>
    </row>
    <row r="139" spans="1:13" x14ac:dyDescent="0.25">
      <c r="A139" s="237" t="s">
        <v>293</v>
      </c>
      <c r="B139" s="321">
        <v>66.716925000000003</v>
      </c>
      <c r="C139" s="321">
        <v>62.170635000000004</v>
      </c>
      <c r="D139" s="321">
        <v>67.795771999999999</v>
      </c>
      <c r="E139" s="321">
        <v>135.360344</v>
      </c>
      <c r="F139" s="321">
        <v>139.780778</v>
      </c>
      <c r="G139" s="321">
        <v>214.99320799999998</v>
      </c>
      <c r="H139" s="321">
        <v>234.57082100000002</v>
      </c>
      <c r="I139" s="321">
        <v>253.11353800000001</v>
      </c>
      <c r="J139" s="321">
        <v>329.02331200000003</v>
      </c>
      <c r="K139" s="321">
        <v>326.55492599999997</v>
      </c>
      <c r="L139" s="321">
        <v>507.06639499999994</v>
      </c>
      <c r="M139" s="321">
        <v>985.56243700000005</v>
      </c>
    </row>
    <row r="140" spans="1:13" x14ac:dyDescent="0.25">
      <c r="A140" s="237" t="s">
        <v>294</v>
      </c>
      <c r="B140" s="321">
        <v>6511.198566</v>
      </c>
      <c r="C140" s="321">
        <v>6586.7480829999995</v>
      </c>
      <c r="D140" s="321">
        <v>6676.2149339999996</v>
      </c>
      <c r="E140" s="321">
        <v>6820.5043399999995</v>
      </c>
      <c r="F140" s="321">
        <v>7003.0803360000009</v>
      </c>
      <c r="G140" s="321">
        <v>7609.0610289999995</v>
      </c>
      <c r="H140" s="321">
        <v>8169.2589640000006</v>
      </c>
      <c r="I140" s="321">
        <v>8280.9365529999995</v>
      </c>
      <c r="J140" s="321">
        <v>8771.8830170000001</v>
      </c>
      <c r="K140" s="321">
        <v>9561.1273729999994</v>
      </c>
      <c r="L140" s="321">
        <v>11715.77592</v>
      </c>
      <c r="M140" s="321">
        <v>14626.045451999998</v>
      </c>
    </row>
    <row r="141" spans="1:13" x14ac:dyDescent="0.25">
      <c r="A141" s="398" t="s">
        <v>295</v>
      </c>
      <c r="B141" s="329">
        <v>2548.6958060000002</v>
      </c>
      <c r="C141" s="329">
        <v>2377.5889849999999</v>
      </c>
      <c r="D141" s="329">
        <v>2270.1853369999999</v>
      </c>
      <c r="E141" s="329">
        <v>2188.744541</v>
      </c>
      <c r="F141" s="329">
        <v>2063.6224520000001</v>
      </c>
      <c r="G141" s="329">
        <v>2025.259247</v>
      </c>
      <c r="H141" s="329">
        <v>2063.7368530000003</v>
      </c>
      <c r="I141" s="329">
        <v>1938.694923</v>
      </c>
      <c r="J141" s="329">
        <v>2100.628044</v>
      </c>
      <c r="K141" s="329">
        <v>2516.0719880000001</v>
      </c>
      <c r="L141" s="329">
        <v>2441.8447459999998</v>
      </c>
      <c r="M141" s="329">
        <v>2493.8866929999999</v>
      </c>
    </row>
    <row r="142" spans="1:13" x14ac:dyDescent="0.25">
      <c r="A142" s="403" t="s">
        <v>296</v>
      </c>
      <c r="B142" s="312">
        <v>9877.6070329999984</v>
      </c>
      <c r="C142" s="312">
        <v>9951.0006979999998</v>
      </c>
      <c r="D142" s="312">
        <v>9600.7893949999998</v>
      </c>
      <c r="E142" s="312">
        <v>9511.9342659999984</v>
      </c>
      <c r="F142" s="312">
        <v>9779.4130880000012</v>
      </c>
      <c r="G142" s="312">
        <v>10146.912960000001</v>
      </c>
      <c r="H142" s="312">
        <v>10386.168248</v>
      </c>
      <c r="I142" s="312">
        <v>10440.293414</v>
      </c>
      <c r="J142" s="312">
        <v>10806.167971000001</v>
      </c>
      <c r="K142" s="312">
        <v>11350.571166000002</v>
      </c>
      <c r="L142" s="312">
        <v>11826.349188</v>
      </c>
      <c r="M142" s="312">
        <v>12110.861066999998</v>
      </c>
    </row>
    <row r="143" spans="1:13" x14ac:dyDescent="0.25">
      <c r="A143" s="237" t="s">
        <v>297</v>
      </c>
      <c r="B143" s="321">
        <v>1402.239849</v>
      </c>
      <c r="C143" s="321">
        <v>1259.848888</v>
      </c>
      <c r="D143" s="321">
        <v>1155.4555949999999</v>
      </c>
      <c r="E143" s="321">
        <v>1171.610559</v>
      </c>
      <c r="F143" s="321">
        <v>1205.8458149999999</v>
      </c>
      <c r="G143" s="321">
        <v>1396.536666</v>
      </c>
      <c r="H143" s="321">
        <v>1421.391631</v>
      </c>
      <c r="I143" s="321">
        <v>1417.058569</v>
      </c>
      <c r="J143" s="321">
        <v>1393.1898379999998</v>
      </c>
      <c r="K143" s="321">
        <v>1418.3148389999999</v>
      </c>
      <c r="L143" s="321">
        <v>1410.1547399999999</v>
      </c>
      <c r="M143" s="321">
        <v>1360.1088259999999</v>
      </c>
    </row>
    <row r="144" spans="1:13" x14ac:dyDescent="0.25">
      <c r="A144" s="237" t="s">
        <v>298</v>
      </c>
      <c r="B144" s="321">
        <v>5792.3007889999999</v>
      </c>
      <c r="C144" s="321">
        <v>6124.1142420000006</v>
      </c>
      <c r="D144" s="321">
        <v>5903.8393159999996</v>
      </c>
      <c r="E144" s="321">
        <v>5860.5113540000011</v>
      </c>
      <c r="F144" s="321">
        <v>6102.834108</v>
      </c>
      <c r="G144" s="321">
        <v>6143.2838709999996</v>
      </c>
      <c r="H144" s="321">
        <v>6267.6864480000004</v>
      </c>
      <c r="I144" s="321">
        <v>6235.4144499999993</v>
      </c>
      <c r="J144" s="321">
        <v>6478.4314550000008</v>
      </c>
      <c r="K144" s="321">
        <v>6640.5973730000005</v>
      </c>
      <c r="L144" s="321">
        <v>7097.9561670000003</v>
      </c>
      <c r="M144" s="321">
        <v>7307.4715049999995</v>
      </c>
    </row>
    <row r="145" spans="1:13" x14ac:dyDescent="0.25">
      <c r="A145" s="237" t="s">
        <v>299</v>
      </c>
      <c r="B145" s="321">
        <v>1367.9563519999999</v>
      </c>
      <c r="C145" s="321">
        <v>1307.4823019999999</v>
      </c>
      <c r="D145" s="321">
        <v>1284.4861799999999</v>
      </c>
      <c r="E145" s="321">
        <v>1321.4870960000001</v>
      </c>
      <c r="F145" s="321">
        <v>1295.7164579999999</v>
      </c>
      <c r="G145" s="321">
        <v>1350.5769970000001</v>
      </c>
      <c r="H145" s="321">
        <v>1346.0039339999998</v>
      </c>
      <c r="I145" s="321">
        <v>1392.588978</v>
      </c>
      <c r="J145" s="321">
        <v>1404.8046380000001</v>
      </c>
      <c r="K145" s="321">
        <v>1461.6110469999999</v>
      </c>
      <c r="L145" s="321">
        <v>1692.7744499999999</v>
      </c>
      <c r="M145" s="321">
        <v>1884.5619059999999</v>
      </c>
    </row>
    <row r="146" spans="1:13" x14ac:dyDescent="0.25">
      <c r="A146" s="398" t="s">
        <v>300</v>
      </c>
      <c r="B146" s="329">
        <v>1315.1100280000001</v>
      </c>
      <c r="C146" s="329">
        <v>1259.555255</v>
      </c>
      <c r="D146" s="329">
        <v>1257.0082910000001</v>
      </c>
      <c r="E146" s="329">
        <v>1158.325245</v>
      </c>
      <c r="F146" s="329">
        <v>1175.0166919999999</v>
      </c>
      <c r="G146" s="329">
        <v>1256.5154109999999</v>
      </c>
      <c r="H146" s="329">
        <v>1351.0862200000001</v>
      </c>
      <c r="I146" s="329">
        <v>1395.2314039999999</v>
      </c>
      <c r="J146" s="329">
        <v>1529.7420259999999</v>
      </c>
      <c r="K146" s="329">
        <v>1830.0478929999999</v>
      </c>
      <c r="L146" s="329">
        <v>1625.4638170000001</v>
      </c>
      <c r="M146" s="329">
        <v>1558.7188149999999</v>
      </c>
    </row>
    <row r="147" spans="1:13" x14ac:dyDescent="0.25">
      <c r="A147" s="403" t="s">
        <v>301</v>
      </c>
      <c r="B147" s="312">
        <v>30473.230645000003</v>
      </c>
      <c r="C147" s="312">
        <v>29426.328825000001</v>
      </c>
      <c r="D147" s="312">
        <v>28313.551215</v>
      </c>
      <c r="E147" s="312">
        <v>27572.730008999999</v>
      </c>
      <c r="F147" s="312">
        <v>28764.030873000003</v>
      </c>
      <c r="G147" s="312">
        <v>28380.628815</v>
      </c>
      <c r="H147" s="312">
        <v>30228.323343</v>
      </c>
      <c r="I147" s="312">
        <v>29083.668426000004</v>
      </c>
      <c r="J147" s="312">
        <v>30544.232610999999</v>
      </c>
      <c r="K147" s="312">
        <v>31290.268914999997</v>
      </c>
      <c r="L147" s="312">
        <v>31679.747126000002</v>
      </c>
      <c r="M147" s="312">
        <v>32033.820877999999</v>
      </c>
    </row>
    <row r="148" spans="1:13" x14ac:dyDescent="0.25">
      <c r="A148" s="237" t="s">
        <v>264</v>
      </c>
      <c r="B148" s="321">
        <v>1793.3027240000001</v>
      </c>
      <c r="C148" s="321">
        <v>1774.0106930000002</v>
      </c>
      <c r="D148" s="321">
        <v>1805.0918380000001</v>
      </c>
      <c r="E148" s="321">
        <v>1648.972479</v>
      </c>
      <c r="F148" s="321">
        <v>1628.6190880000001</v>
      </c>
      <c r="G148" s="321">
        <v>1449.6186700000001</v>
      </c>
      <c r="H148" s="321">
        <v>1652.860146</v>
      </c>
      <c r="I148" s="321">
        <v>1589.7388970000002</v>
      </c>
      <c r="J148" s="321">
        <v>1657.3132660000001</v>
      </c>
      <c r="K148" s="321">
        <v>1826.0096530000001</v>
      </c>
      <c r="L148" s="321">
        <v>1482.4641100000001</v>
      </c>
      <c r="M148" s="321">
        <v>1026.898533</v>
      </c>
    </row>
    <row r="149" spans="1:13" x14ac:dyDescent="0.25">
      <c r="A149" s="237" t="s">
        <v>302</v>
      </c>
      <c r="B149" s="321">
        <v>2133.6898269999997</v>
      </c>
      <c r="C149" s="321">
        <v>2197.1546659999999</v>
      </c>
      <c r="D149" s="321">
        <v>2091.9979039999998</v>
      </c>
      <c r="E149" s="321">
        <v>2071.4926249999999</v>
      </c>
      <c r="F149" s="321">
        <v>1958.9010269999999</v>
      </c>
      <c r="G149" s="321">
        <v>2010.31358</v>
      </c>
      <c r="H149" s="321">
        <v>1970.3007560000001</v>
      </c>
      <c r="I149" s="321">
        <v>1817.3440939999998</v>
      </c>
      <c r="J149" s="321">
        <v>2098.0700919999999</v>
      </c>
      <c r="K149" s="321">
        <v>1926.2129770000001</v>
      </c>
      <c r="L149" s="321">
        <v>2105.0022289999997</v>
      </c>
      <c r="M149" s="321">
        <v>2192.8870460000003</v>
      </c>
    </row>
    <row r="150" spans="1:13" x14ac:dyDescent="0.25">
      <c r="A150" s="237" t="s">
        <v>303</v>
      </c>
      <c r="B150" s="321">
        <v>8380.5874599999988</v>
      </c>
      <c r="C150" s="321">
        <v>8683.096845</v>
      </c>
      <c r="D150" s="321">
        <v>8727.896635000001</v>
      </c>
      <c r="E150" s="321">
        <v>8823.4916749999993</v>
      </c>
      <c r="F150" s="321">
        <v>9576.0140389999997</v>
      </c>
      <c r="G150" s="321">
        <v>9434.8821769999995</v>
      </c>
      <c r="H150" s="321">
        <v>9968.8843109999998</v>
      </c>
      <c r="I150" s="321">
        <v>10164.604787</v>
      </c>
      <c r="J150" s="321">
        <v>10926.049563</v>
      </c>
      <c r="K150" s="321">
        <v>11137.428228000001</v>
      </c>
      <c r="L150" s="321">
        <v>11722.899619</v>
      </c>
      <c r="M150" s="321">
        <v>13235.298737000001</v>
      </c>
    </row>
    <row r="151" spans="1:13" x14ac:dyDescent="0.25">
      <c r="A151" s="237" t="s">
        <v>304</v>
      </c>
      <c r="B151" s="321">
        <v>13011.675175</v>
      </c>
      <c r="C151" s="321">
        <v>12161.271817000001</v>
      </c>
      <c r="D151" s="321">
        <v>11511.775694</v>
      </c>
      <c r="E151" s="321">
        <v>11245.215198</v>
      </c>
      <c r="F151" s="321">
        <v>11715.564459999998</v>
      </c>
      <c r="G151" s="321">
        <v>12255.533588000002</v>
      </c>
      <c r="H151" s="321">
        <v>13111.380358</v>
      </c>
      <c r="I151" s="321">
        <v>12274.018228999999</v>
      </c>
      <c r="J151" s="321">
        <v>12654.997589999999</v>
      </c>
      <c r="K151" s="321">
        <v>13049.189132</v>
      </c>
      <c r="L151" s="321">
        <v>13545.595631</v>
      </c>
      <c r="M151" s="321">
        <v>13546.077582000002</v>
      </c>
    </row>
    <row r="152" spans="1:13" x14ac:dyDescent="0.25">
      <c r="A152" s="398" t="s">
        <v>350</v>
      </c>
      <c r="B152" s="329">
        <v>5153.975445</v>
      </c>
      <c r="C152" s="329">
        <v>4610.7947880000002</v>
      </c>
      <c r="D152" s="329">
        <v>4176.7891290000007</v>
      </c>
      <c r="E152" s="329">
        <v>3783.5580169999998</v>
      </c>
      <c r="F152" s="329">
        <v>3884.932245</v>
      </c>
      <c r="G152" s="329">
        <v>3230.2807830000002</v>
      </c>
      <c r="H152" s="329">
        <v>3524.8977559999994</v>
      </c>
      <c r="I152" s="329">
        <v>3237.9624039999999</v>
      </c>
      <c r="J152" s="329">
        <v>3207.8020839999999</v>
      </c>
      <c r="K152" s="329">
        <v>3351.428907</v>
      </c>
      <c r="L152" s="329">
        <v>2823.7855200000004</v>
      </c>
      <c r="M152" s="329">
        <v>2032.6589650000001</v>
      </c>
    </row>
    <row r="153" spans="1:13" x14ac:dyDescent="0.25">
      <c r="A153" s="403" t="s">
        <v>308</v>
      </c>
      <c r="B153" s="312">
        <v>6209.3406109999996</v>
      </c>
      <c r="C153" s="312">
        <v>6268.2258459999994</v>
      </c>
      <c r="D153" s="312">
        <v>6367.537249</v>
      </c>
      <c r="E153" s="312">
        <v>5837.6546070000004</v>
      </c>
      <c r="F153" s="312">
        <v>6572.5867399999997</v>
      </c>
      <c r="G153" s="312">
        <v>6372.5824439999997</v>
      </c>
      <c r="H153" s="312">
        <v>6779.6343750000005</v>
      </c>
      <c r="I153" s="312">
        <v>8334.1325250000009</v>
      </c>
      <c r="J153" s="312">
        <v>7415.5093880000004</v>
      </c>
      <c r="K153" s="312">
        <v>7296.3142979999993</v>
      </c>
      <c r="L153" s="312">
        <v>7220.0600180000001</v>
      </c>
      <c r="M153" s="312">
        <v>7213.4991479999999</v>
      </c>
    </row>
    <row r="154" spans="1:13" x14ac:dyDescent="0.25">
      <c r="A154" s="237" t="s">
        <v>355</v>
      </c>
      <c r="B154" s="321">
        <v>3449.0808390000002</v>
      </c>
      <c r="C154" s="321">
        <v>3497.3254489999999</v>
      </c>
      <c r="D154" s="321">
        <v>3496.2728430000002</v>
      </c>
      <c r="E154" s="321">
        <v>3241.2577199999996</v>
      </c>
      <c r="F154" s="321">
        <v>3590.064777</v>
      </c>
      <c r="G154" s="321">
        <v>3454.9894330000006</v>
      </c>
      <c r="H154" s="321">
        <v>3621.8592830000002</v>
      </c>
      <c r="I154" s="321">
        <v>4081.8449149999997</v>
      </c>
      <c r="J154" s="321">
        <v>3796.3135670000001</v>
      </c>
      <c r="K154" s="321">
        <v>3817.5376889999998</v>
      </c>
      <c r="L154" s="321">
        <v>3834.3836089999995</v>
      </c>
      <c r="M154" s="321">
        <v>3807.3924580000003</v>
      </c>
    </row>
    <row r="155" spans="1:13" x14ac:dyDescent="0.25">
      <c r="A155" s="237" t="s">
        <v>310</v>
      </c>
      <c r="B155" s="321">
        <v>703.07912399999998</v>
      </c>
      <c r="C155" s="321">
        <v>708.28795100000002</v>
      </c>
      <c r="D155" s="321">
        <v>723.87058500000001</v>
      </c>
      <c r="E155" s="321">
        <v>655.21749599999998</v>
      </c>
      <c r="F155" s="321">
        <v>780.44850699999995</v>
      </c>
      <c r="G155" s="321">
        <v>788.80734099999995</v>
      </c>
      <c r="H155" s="321">
        <v>817.97147300000006</v>
      </c>
      <c r="I155" s="321">
        <v>830.20391399999994</v>
      </c>
      <c r="J155" s="321">
        <v>883.63998700000002</v>
      </c>
      <c r="K155" s="321">
        <v>914.92814499999997</v>
      </c>
      <c r="L155" s="321">
        <v>922.92254800000001</v>
      </c>
      <c r="M155" s="321">
        <v>987.67370099999994</v>
      </c>
    </row>
    <row r="156" spans="1:13" x14ac:dyDescent="0.25">
      <c r="A156" s="404" t="s">
        <v>311</v>
      </c>
      <c r="B156" s="321">
        <v>800.04759100000001</v>
      </c>
      <c r="C156" s="321">
        <v>769.08371099999999</v>
      </c>
      <c r="D156" s="321">
        <v>797.31375700000001</v>
      </c>
      <c r="E156" s="321">
        <v>720.74908400000004</v>
      </c>
      <c r="F156" s="321">
        <v>950.71345099999996</v>
      </c>
      <c r="G156" s="321">
        <v>866.86906799999997</v>
      </c>
      <c r="H156" s="321">
        <v>1016.889359</v>
      </c>
      <c r="I156" s="321">
        <v>1950.5855450000004</v>
      </c>
      <c r="J156" s="321">
        <v>1333.4070590000001</v>
      </c>
      <c r="K156" s="321">
        <v>1142.260286</v>
      </c>
      <c r="L156" s="321">
        <v>1029.0846150000002</v>
      </c>
      <c r="M156" s="321">
        <v>992.47517100000005</v>
      </c>
    </row>
    <row r="157" spans="1:13" x14ac:dyDescent="0.25">
      <c r="A157" s="405" t="s">
        <v>312</v>
      </c>
      <c r="B157" s="329">
        <v>1257.133041</v>
      </c>
      <c r="C157" s="329">
        <v>1293.52872</v>
      </c>
      <c r="D157" s="329">
        <v>1350.08005</v>
      </c>
      <c r="E157" s="329">
        <v>1220.4302929999999</v>
      </c>
      <c r="F157" s="329">
        <v>1251.359995</v>
      </c>
      <c r="G157" s="329">
        <v>1261.9165889999999</v>
      </c>
      <c r="H157" s="329">
        <v>1322.9142469999999</v>
      </c>
      <c r="I157" s="329">
        <v>1471.4981379999999</v>
      </c>
      <c r="J157" s="329">
        <v>1402.14876</v>
      </c>
      <c r="K157" s="329">
        <v>1421.5881649999999</v>
      </c>
      <c r="L157" s="329">
        <v>1433.66923</v>
      </c>
      <c r="M157" s="329">
        <v>1425.957805</v>
      </c>
    </row>
    <row r="158" spans="1:13" x14ac:dyDescent="0.25">
      <c r="A158" s="279" t="s">
        <v>245</v>
      </c>
      <c r="B158" s="280">
        <v>0</v>
      </c>
      <c r="C158" s="280">
        <v>0</v>
      </c>
      <c r="D158" s="280">
        <v>0</v>
      </c>
      <c r="E158" s="280">
        <v>0</v>
      </c>
      <c r="F158" s="280">
        <v>0</v>
      </c>
      <c r="G158" s="280">
        <v>0</v>
      </c>
      <c r="H158" s="280">
        <v>0</v>
      </c>
      <c r="I158" s="280">
        <v>0</v>
      </c>
      <c r="J158" s="280">
        <v>234.40270799999999</v>
      </c>
      <c r="K158" s="280">
        <v>338.923498</v>
      </c>
      <c r="L158" s="280">
        <v>0</v>
      </c>
      <c r="M158" s="280">
        <v>0</v>
      </c>
    </row>
    <row r="159" spans="1:13" x14ac:dyDescent="0.25">
      <c r="A159" s="354" t="s">
        <v>313</v>
      </c>
      <c r="B159" s="280">
        <v>188605.87810999999</v>
      </c>
      <c r="C159" s="280">
        <v>189849.55959700001</v>
      </c>
      <c r="D159" s="280">
        <v>188235.576393</v>
      </c>
      <c r="E159" s="280">
        <v>187263.07923</v>
      </c>
      <c r="F159" s="280">
        <v>194474.319193</v>
      </c>
      <c r="G159" s="280">
        <v>197159.48038899997</v>
      </c>
      <c r="H159" s="280">
        <v>205781.18205800001</v>
      </c>
      <c r="I159" s="280">
        <v>204950.81197799998</v>
      </c>
      <c r="J159" s="280">
        <v>211269.67397199999</v>
      </c>
      <c r="K159" s="280">
        <v>221563.56971000001</v>
      </c>
      <c r="L159" s="280">
        <v>234366.70239799999</v>
      </c>
      <c r="M159" s="280">
        <v>244578.91130599999</v>
      </c>
    </row>
    <row r="160" spans="1:13" ht="15.75" thickBot="1" x14ac:dyDescent="0.3">
      <c r="A160" s="590" t="s">
        <v>543</v>
      </c>
      <c r="B160" s="393">
        <v>3865.2829629999997</v>
      </c>
      <c r="C160" s="393">
        <v>3946.3747740000003</v>
      </c>
      <c r="D160" s="393">
        <v>3997.403519</v>
      </c>
      <c r="E160" s="393">
        <v>3875.3033299999997</v>
      </c>
      <c r="F160" s="393">
        <v>3541.8173290000004</v>
      </c>
      <c r="G160" s="393">
        <v>3320.2414429999994</v>
      </c>
      <c r="H160" s="393">
        <v>3149.4366920000002</v>
      </c>
      <c r="I160" s="393">
        <v>2931.9580920000003</v>
      </c>
      <c r="J160" s="393">
        <v>2763.8690639999995</v>
      </c>
      <c r="K160" s="393">
        <v>2696.4370719999997</v>
      </c>
      <c r="L160" s="393">
        <v>3567.329342</v>
      </c>
      <c r="M160" s="393">
        <v>4084.7211509999997</v>
      </c>
    </row>
    <row r="161" spans="1:13" ht="26.25" thickBot="1" x14ac:dyDescent="0.3">
      <c r="A161" s="593" t="s">
        <v>2017</v>
      </c>
      <c r="B161" s="522">
        <v>25659.724943000001</v>
      </c>
      <c r="C161" s="522">
        <v>24099.912103999999</v>
      </c>
      <c r="D161" s="522">
        <v>23455.420141999999</v>
      </c>
      <c r="E161" s="522">
        <v>22963.198509000002</v>
      </c>
      <c r="F161" s="522">
        <v>22247.608892</v>
      </c>
      <c r="G161" s="522">
        <v>22828.159549</v>
      </c>
      <c r="H161" s="522">
        <v>23552.296444</v>
      </c>
      <c r="I161" s="522">
        <v>21787.686181000001</v>
      </c>
      <c r="J161" s="522">
        <v>23118.385732999999</v>
      </c>
      <c r="K161" s="522">
        <v>24892.970391000003</v>
      </c>
      <c r="L161" s="522">
        <v>25475.631324000002</v>
      </c>
      <c r="M161" s="522">
        <v>26306.809160000001</v>
      </c>
    </row>
    <row r="162" spans="1:13" x14ac:dyDescent="0.25">
      <c r="A162" s="299" t="s">
        <v>248</v>
      </c>
      <c r="B162" s="373"/>
      <c r="C162" s="1624"/>
      <c r="D162" s="1624"/>
      <c r="E162" s="1624"/>
      <c r="F162" s="1624"/>
      <c r="G162" s="373"/>
      <c r="H162" s="373"/>
      <c r="I162" s="373"/>
      <c r="J162" s="373"/>
      <c r="K162" s="373"/>
      <c r="L162" s="373"/>
      <c r="M162" s="373"/>
    </row>
    <row r="163" spans="1:13" x14ac:dyDescent="0.25">
      <c r="A163" s="595" t="s">
        <v>546</v>
      </c>
      <c r="B163" s="373"/>
      <c r="C163" s="373"/>
      <c r="D163" s="373"/>
      <c r="E163" s="373"/>
      <c r="F163" s="373"/>
      <c r="G163" s="373"/>
      <c r="H163" s="373"/>
      <c r="I163" s="373"/>
      <c r="J163" s="373"/>
      <c r="K163" s="373"/>
      <c r="L163" s="373"/>
      <c r="M163" s="373"/>
    </row>
    <row r="164" spans="1:13" x14ac:dyDescent="0.25">
      <c r="A164" s="595" t="s">
        <v>547</v>
      </c>
      <c r="B164" s="373"/>
      <c r="C164" s="373"/>
      <c r="D164" s="373"/>
      <c r="E164" s="373"/>
      <c r="F164" s="373"/>
      <c r="G164" s="373"/>
      <c r="H164" s="373"/>
      <c r="I164" s="373"/>
      <c r="J164" s="373"/>
      <c r="K164" s="373"/>
      <c r="L164" s="373"/>
      <c r="M164" s="373"/>
    </row>
    <row r="165" spans="1:13" x14ac:dyDescent="0.25">
      <c r="A165" s="388"/>
      <c r="B165" s="373"/>
      <c r="C165" s="373"/>
      <c r="D165" s="373"/>
      <c r="E165" s="373"/>
      <c r="F165" s="373"/>
      <c r="G165" s="373"/>
      <c r="H165" s="373"/>
      <c r="I165" s="373"/>
      <c r="J165" s="373"/>
      <c r="K165" s="373"/>
      <c r="L165" s="373"/>
      <c r="M165" s="373"/>
    </row>
    <row r="166" spans="1:13" x14ac:dyDescent="0.25">
      <c r="A166" s="388"/>
      <c r="B166" s="373"/>
      <c r="C166" s="373"/>
      <c r="D166" s="373"/>
      <c r="E166" s="373"/>
      <c r="F166" s="373"/>
      <c r="G166" s="373"/>
      <c r="H166" s="373"/>
      <c r="I166" s="373"/>
      <c r="J166" s="373"/>
      <c r="K166" s="373"/>
      <c r="L166" s="373"/>
      <c r="M166" s="373"/>
    </row>
    <row r="167" spans="1:13" x14ac:dyDescent="0.25">
      <c r="A167" s="388"/>
      <c r="B167" s="373"/>
      <c r="C167" s="373"/>
      <c r="D167" s="373"/>
      <c r="E167" s="373"/>
      <c r="F167" s="373"/>
      <c r="G167" s="373"/>
      <c r="H167" s="373"/>
      <c r="I167" s="373"/>
      <c r="J167" s="373"/>
      <c r="K167" s="373"/>
      <c r="L167" s="373"/>
      <c r="M167" s="373"/>
    </row>
    <row r="168" spans="1:13" x14ac:dyDescent="0.25">
      <c r="A168" s="388"/>
      <c r="B168" s="373"/>
      <c r="C168" s="373"/>
      <c r="D168" s="373"/>
      <c r="E168" s="373"/>
      <c r="F168" s="373"/>
      <c r="G168" s="373"/>
      <c r="H168" s="373"/>
      <c r="I168" s="373"/>
      <c r="J168" s="373"/>
      <c r="K168" s="373"/>
      <c r="L168" s="373"/>
      <c r="M168" s="373"/>
    </row>
    <row r="169" spans="1:13" x14ac:dyDescent="0.25">
      <c r="A169" s="388"/>
      <c r="B169" s="373"/>
      <c r="C169" s="373"/>
      <c r="D169" s="373"/>
      <c r="E169" s="373"/>
      <c r="F169" s="373"/>
      <c r="G169" s="373"/>
      <c r="H169" s="373"/>
      <c r="I169" s="373"/>
      <c r="J169" s="373"/>
      <c r="K169" s="373"/>
      <c r="L169" s="373"/>
      <c r="M169" s="373"/>
    </row>
    <row r="170" spans="1:13" x14ac:dyDescent="0.25">
      <c r="A170" s="388"/>
      <c r="B170" s="373"/>
      <c r="C170" s="373"/>
      <c r="D170" s="373"/>
      <c r="E170" s="373"/>
      <c r="F170" s="373"/>
      <c r="G170" s="373"/>
      <c r="H170" s="373"/>
      <c r="I170" s="373"/>
      <c r="J170" s="373"/>
      <c r="K170" s="373"/>
      <c r="L170" s="373"/>
      <c r="M170" s="373"/>
    </row>
    <row r="171" spans="1:13" x14ac:dyDescent="0.25">
      <c r="A171" s="388"/>
      <c r="B171" s="373"/>
      <c r="C171" s="373"/>
      <c r="D171" s="373"/>
      <c r="E171" s="373"/>
      <c r="F171" s="373"/>
      <c r="G171" s="373"/>
      <c r="H171" s="373"/>
      <c r="I171" s="373"/>
      <c r="J171" s="373"/>
      <c r="K171" s="373"/>
      <c r="L171" s="373"/>
      <c r="M171" s="373"/>
    </row>
    <row r="172" spans="1:13" x14ac:dyDescent="0.25">
      <c r="A172" s="388"/>
      <c r="B172" s="373"/>
      <c r="C172" s="373"/>
      <c r="D172" s="373"/>
      <c r="E172" s="373"/>
      <c r="F172" s="373"/>
      <c r="G172" s="373"/>
      <c r="H172" s="373"/>
      <c r="I172" s="373"/>
      <c r="J172" s="373"/>
      <c r="K172" s="373"/>
      <c r="L172" s="373"/>
      <c r="M172" s="373"/>
    </row>
    <row r="173" spans="1:13" x14ac:dyDescent="0.25">
      <c r="A173" s="388"/>
      <c r="B173" s="373"/>
      <c r="C173" s="373"/>
      <c r="D173" s="373"/>
      <c r="E173" s="373"/>
      <c r="F173" s="373"/>
      <c r="G173" s="373"/>
      <c r="H173" s="373"/>
      <c r="I173" s="373"/>
      <c r="J173" s="373"/>
      <c r="K173" s="373"/>
      <c r="L173" s="373"/>
      <c r="M173" s="373"/>
    </row>
    <row r="174" spans="1:13" x14ac:dyDescent="0.25">
      <c r="A174" s="388"/>
      <c r="B174" s="373"/>
      <c r="C174" s="373"/>
      <c r="D174" s="373"/>
      <c r="E174" s="373"/>
      <c r="F174" s="373"/>
      <c r="G174" s="373"/>
      <c r="H174" s="373"/>
      <c r="I174" s="373"/>
      <c r="J174" s="373"/>
      <c r="K174" s="373"/>
      <c r="L174" s="373"/>
      <c r="M174" s="373"/>
    </row>
    <row r="175" spans="1:13" x14ac:dyDescent="0.25">
      <c r="A175" s="388"/>
      <c r="B175" s="373"/>
      <c r="C175" s="373"/>
      <c r="D175" s="373"/>
      <c r="E175" s="373"/>
      <c r="F175" s="373"/>
      <c r="G175" s="373"/>
      <c r="H175" s="373"/>
      <c r="I175" s="373"/>
      <c r="J175" s="373"/>
      <c r="K175" s="373"/>
      <c r="L175" s="373"/>
      <c r="M175" s="373"/>
    </row>
    <row r="176" spans="1:13" x14ac:dyDescent="0.25">
      <c r="A176" s="388"/>
      <c r="B176" s="373"/>
      <c r="C176" s="373"/>
      <c r="D176" s="373"/>
      <c r="E176" s="373"/>
      <c r="F176" s="373"/>
      <c r="G176" s="373"/>
      <c r="H176" s="373"/>
      <c r="I176" s="373"/>
      <c r="J176" s="373"/>
      <c r="K176" s="373"/>
      <c r="L176" s="373"/>
      <c r="M176" s="373"/>
    </row>
    <row r="177" spans="1:13" x14ac:dyDescent="0.25">
      <c r="A177" s="388"/>
      <c r="B177" s="373"/>
      <c r="C177" s="373"/>
      <c r="D177" s="373"/>
      <c r="E177" s="373"/>
      <c r="F177" s="373"/>
      <c r="G177" s="373"/>
      <c r="H177" s="373"/>
      <c r="I177" s="373"/>
      <c r="J177" s="373"/>
      <c r="K177" s="373"/>
      <c r="L177" s="373"/>
      <c r="M177" s="373"/>
    </row>
    <row r="178" spans="1:13" x14ac:dyDescent="0.25">
      <c r="A178" s="388"/>
      <c r="B178" s="373"/>
      <c r="C178" s="373"/>
      <c r="D178" s="373"/>
      <c r="E178" s="373"/>
      <c r="F178" s="373"/>
      <c r="G178" s="373"/>
      <c r="H178" s="373"/>
      <c r="I178" s="373"/>
      <c r="J178" s="373"/>
      <c r="K178" s="373"/>
      <c r="L178" s="373"/>
      <c r="M178" s="373"/>
    </row>
    <row r="179" spans="1:13" x14ac:dyDescent="0.25">
      <c r="A179" s="388"/>
      <c r="B179" s="373"/>
      <c r="C179" s="373"/>
      <c r="D179" s="373"/>
      <c r="E179" s="373"/>
      <c r="F179" s="373"/>
      <c r="G179" s="373"/>
      <c r="H179" s="373"/>
      <c r="I179" s="373"/>
      <c r="J179" s="373"/>
      <c r="K179" s="373"/>
      <c r="L179" s="373"/>
      <c r="M179" s="373"/>
    </row>
    <row r="180" spans="1:13" x14ac:dyDescent="0.25">
      <c r="A180" s="388"/>
      <c r="B180" s="373"/>
      <c r="C180" s="373"/>
      <c r="D180" s="373"/>
      <c r="E180" s="373"/>
      <c r="F180" s="373"/>
      <c r="G180" s="373"/>
      <c r="H180" s="373"/>
      <c r="I180" s="373"/>
      <c r="J180" s="373"/>
      <c r="K180" s="373"/>
      <c r="L180" s="373"/>
      <c r="M180" s="373"/>
    </row>
    <row r="181" spans="1:13" x14ac:dyDescent="0.25">
      <c r="A181" s="388"/>
      <c r="B181" s="373"/>
      <c r="C181" s="373"/>
      <c r="D181" s="373"/>
      <c r="E181" s="373"/>
      <c r="F181" s="373"/>
      <c r="G181" s="373"/>
      <c r="H181" s="373"/>
      <c r="I181" s="373"/>
      <c r="J181" s="373"/>
      <c r="K181" s="373"/>
      <c r="L181" s="373"/>
      <c r="M181" s="373"/>
    </row>
    <row r="182" spans="1:13" x14ac:dyDescent="0.25">
      <c r="A182" s="388"/>
      <c r="B182" s="373"/>
      <c r="C182" s="373"/>
      <c r="D182" s="373"/>
      <c r="E182" s="373"/>
      <c r="F182" s="373"/>
      <c r="G182" s="373"/>
      <c r="H182" s="373"/>
      <c r="I182" s="373"/>
      <c r="J182" s="373"/>
      <c r="K182" s="373"/>
      <c r="L182" s="373"/>
    </row>
    <row r="183" spans="1:13" x14ac:dyDescent="0.25">
      <c r="A183" s="388"/>
      <c r="B183" s="373"/>
      <c r="C183" s="373"/>
      <c r="D183" s="373"/>
      <c r="E183" s="373"/>
      <c r="F183" s="373"/>
      <c r="G183" s="373"/>
      <c r="H183" s="373"/>
      <c r="I183" s="373"/>
      <c r="J183" s="373"/>
      <c r="K183" s="373"/>
      <c r="L183" s="373"/>
    </row>
    <row r="184" spans="1:13" x14ac:dyDescent="0.25">
      <c r="A184" s="388"/>
      <c r="B184" s="373"/>
      <c r="C184" s="373"/>
      <c r="D184" s="373"/>
      <c r="E184" s="373"/>
      <c r="F184" s="373"/>
      <c r="G184" s="373"/>
      <c r="H184" s="373"/>
      <c r="I184" s="373"/>
      <c r="J184" s="373"/>
      <c r="K184" s="373"/>
      <c r="L184" s="373"/>
    </row>
    <row r="185" spans="1:13" x14ac:dyDescent="0.25">
      <c r="A185" s="388"/>
      <c r="B185" s="373"/>
      <c r="C185" s="373"/>
      <c r="D185" s="373"/>
      <c r="E185" s="373"/>
      <c r="F185" s="373"/>
      <c r="G185" s="373"/>
      <c r="H185" s="373"/>
      <c r="I185" s="373"/>
      <c r="J185" s="373"/>
      <c r="K185" s="373"/>
      <c r="L185" s="373"/>
    </row>
    <row r="186" spans="1:13" x14ac:dyDescent="0.25">
      <c r="A186" s="388"/>
      <c r="B186" s="373"/>
      <c r="C186" s="373"/>
      <c r="D186" s="373"/>
      <c r="E186" s="373"/>
      <c r="F186" s="373"/>
      <c r="G186" s="373"/>
      <c r="H186" s="373"/>
      <c r="I186" s="373"/>
      <c r="J186" s="373"/>
      <c r="K186" s="373"/>
      <c r="L186" s="373"/>
    </row>
    <row r="187" spans="1:13" x14ac:dyDescent="0.25">
      <c r="A187" s="388"/>
      <c r="B187" s="373"/>
      <c r="C187" s="373"/>
      <c r="D187" s="373"/>
      <c r="E187" s="373"/>
      <c r="F187" s="373"/>
      <c r="G187" s="373"/>
      <c r="H187" s="373"/>
      <c r="I187" s="373"/>
      <c r="J187" s="373"/>
      <c r="K187" s="373"/>
      <c r="L187" s="373"/>
    </row>
    <row r="188" spans="1:13" x14ac:dyDescent="0.25">
      <c r="A188" s="388"/>
      <c r="B188" s="373"/>
      <c r="C188" s="373"/>
      <c r="D188" s="373"/>
      <c r="E188" s="373"/>
      <c r="F188" s="373"/>
      <c r="G188" s="373"/>
      <c r="H188" s="373"/>
      <c r="I188" s="373"/>
      <c r="J188" s="373"/>
      <c r="K188" s="373"/>
      <c r="L188" s="373"/>
    </row>
    <row r="189" spans="1:13" x14ac:dyDescent="0.25">
      <c r="A189" s="388"/>
      <c r="B189" s="373"/>
      <c r="C189" s="373"/>
      <c r="D189" s="373"/>
      <c r="E189" s="373"/>
      <c r="F189" s="373"/>
      <c r="G189" s="373"/>
      <c r="H189" s="373"/>
      <c r="I189" s="373"/>
      <c r="J189" s="373"/>
      <c r="K189" s="373"/>
      <c r="L189" s="373"/>
    </row>
    <row r="190" spans="1:13" x14ac:dyDescent="0.25">
      <c r="A190" s="388"/>
      <c r="B190" s="373"/>
      <c r="C190" s="373"/>
      <c r="D190" s="373"/>
      <c r="E190" s="373"/>
      <c r="F190" s="373"/>
      <c r="G190" s="373"/>
      <c r="H190" s="373"/>
      <c r="I190" s="373"/>
      <c r="J190" s="373"/>
      <c r="K190" s="373"/>
      <c r="L190" s="373"/>
    </row>
    <row r="191" spans="1:13" x14ac:dyDescent="0.25">
      <c r="A191" s="388"/>
      <c r="B191" s="373"/>
      <c r="C191" s="373"/>
      <c r="D191" s="373"/>
      <c r="E191" s="373"/>
      <c r="F191" s="373"/>
      <c r="G191" s="373"/>
      <c r="H191" s="373"/>
      <c r="I191" s="373"/>
      <c r="J191" s="373"/>
      <c r="K191" s="373"/>
      <c r="L191" s="373"/>
    </row>
    <row r="192" spans="1:13" x14ac:dyDescent="0.25">
      <c r="A192" s="388"/>
      <c r="B192" s="373"/>
      <c r="C192" s="373"/>
      <c r="D192" s="373"/>
      <c r="E192" s="373"/>
      <c r="F192" s="373"/>
      <c r="G192" s="373"/>
      <c r="H192" s="373"/>
      <c r="I192" s="373"/>
      <c r="J192" s="373"/>
      <c r="K192" s="373"/>
      <c r="L192" s="373"/>
    </row>
    <row r="193" spans="1:12" x14ac:dyDescent="0.25">
      <c r="A193" s="388"/>
      <c r="B193" s="373"/>
      <c r="C193" s="373"/>
      <c r="D193" s="373"/>
      <c r="E193" s="373"/>
      <c r="F193" s="373"/>
      <c r="G193" s="373"/>
      <c r="H193" s="373"/>
      <c r="I193" s="373"/>
      <c r="J193" s="373"/>
      <c r="K193" s="373"/>
      <c r="L193" s="373"/>
    </row>
    <row r="194" spans="1:12" x14ac:dyDescent="0.25">
      <c r="A194" s="388"/>
      <c r="B194" s="373"/>
      <c r="C194" s="373"/>
      <c r="D194" s="373"/>
      <c r="E194" s="373"/>
      <c r="F194" s="373"/>
      <c r="G194" s="373"/>
      <c r="H194" s="373"/>
      <c r="I194" s="373"/>
      <c r="J194" s="373"/>
      <c r="K194" s="373"/>
      <c r="L194" s="373"/>
    </row>
    <row r="195" spans="1:12" x14ac:dyDescent="0.25">
      <c r="A195" s="388"/>
      <c r="B195" s="373"/>
      <c r="C195" s="373"/>
      <c r="D195" s="373"/>
      <c r="E195" s="373"/>
      <c r="F195" s="373"/>
      <c r="G195" s="373"/>
      <c r="H195" s="373"/>
      <c r="I195" s="373"/>
      <c r="J195" s="373"/>
      <c r="K195" s="373"/>
      <c r="L195" s="373"/>
    </row>
    <row r="196" spans="1:12" x14ac:dyDescent="0.25">
      <c r="A196" s="388"/>
      <c r="B196" s="373"/>
      <c r="C196" s="373"/>
      <c r="D196" s="373"/>
      <c r="E196" s="373"/>
      <c r="F196" s="373"/>
      <c r="G196" s="373"/>
      <c r="H196" s="373"/>
      <c r="I196" s="373"/>
      <c r="J196" s="373"/>
      <c r="K196" s="373"/>
      <c r="L196" s="373"/>
    </row>
    <row r="197" spans="1:12" x14ac:dyDescent="0.25">
      <c r="A197" s="388"/>
      <c r="B197" s="373"/>
      <c r="C197" s="373"/>
      <c r="D197" s="373"/>
      <c r="E197" s="373"/>
      <c r="F197" s="373"/>
      <c r="G197" s="373"/>
      <c r="H197" s="373"/>
      <c r="I197" s="373"/>
      <c r="J197" s="373"/>
      <c r="K197" s="373"/>
      <c r="L197" s="373"/>
    </row>
    <row r="198" spans="1:12" x14ac:dyDescent="0.25">
      <c r="A198" s="388"/>
      <c r="B198" s="373"/>
      <c r="C198" s="373"/>
      <c r="D198" s="373"/>
      <c r="E198" s="373"/>
      <c r="F198" s="373"/>
      <c r="G198" s="373"/>
      <c r="H198" s="373"/>
      <c r="I198" s="373"/>
      <c r="J198" s="373"/>
      <c r="K198" s="373"/>
      <c r="L198" s="373"/>
    </row>
    <row r="199" spans="1:12" x14ac:dyDescent="0.25">
      <c r="A199" s="388"/>
      <c r="B199" s="373"/>
      <c r="C199" s="373"/>
      <c r="D199" s="373"/>
      <c r="E199" s="373"/>
      <c r="F199" s="373"/>
      <c r="G199" s="373"/>
      <c r="H199" s="373"/>
      <c r="I199" s="373"/>
      <c r="J199" s="373"/>
      <c r="K199" s="373"/>
      <c r="L199" s="373"/>
    </row>
    <row r="200" spans="1:12" x14ac:dyDescent="0.25">
      <c r="A200" s="388"/>
      <c r="B200" s="373"/>
      <c r="C200" s="373"/>
      <c r="D200" s="373"/>
      <c r="E200" s="373"/>
      <c r="F200" s="373"/>
      <c r="G200" s="373"/>
      <c r="H200" s="373"/>
      <c r="I200" s="373"/>
      <c r="J200" s="373"/>
      <c r="K200" s="373"/>
      <c r="L200" s="373"/>
    </row>
    <row r="201" spans="1:12" x14ac:dyDescent="0.25">
      <c r="A201" s="388"/>
      <c r="B201" s="373"/>
      <c r="C201" s="373"/>
      <c r="D201" s="373"/>
      <c r="E201" s="373"/>
      <c r="F201" s="373"/>
      <c r="G201" s="373"/>
      <c r="H201" s="373"/>
      <c r="I201" s="373"/>
      <c r="J201" s="373"/>
      <c r="K201" s="373"/>
      <c r="L201" s="373"/>
    </row>
    <row r="202" spans="1:12" x14ac:dyDescent="0.25">
      <c r="A202" s="388"/>
      <c r="B202" s="373"/>
      <c r="C202" s="373"/>
      <c r="D202" s="373"/>
      <c r="E202" s="373"/>
      <c r="F202" s="373"/>
      <c r="G202" s="373"/>
      <c r="H202" s="373"/>
      <c r="I202" s="373"/>
      <c r="J202" s="373"/>
      <c r="K202" s="373"/>
      <c r="L202" s="373"/>
    </row>
    <row r="203" spans="1:12" x14ac:dyDescent="0.25">
      <c r="A203" s="388"/>
      <c r="B203" s="373"/>
      <c r="C203" s="373"/>
      <c r="D203" s="373"/>
      <c r="E203" s="373"/>
      <c r="F203" s="373"/>
      <c r="G203" s="373"/>
      <c r="H203" s="373"/>
      <c r="I203" s="373"/>
      <c r="J203" s="373"/>
      <c r="K203" s="373"/>
      <c r="L203" s="373"/>
    </row>
    <row r="204" spans="1:12" x14ac:dyDescent="0.25">
      <c r="A204" s="388"/>
      <c r="B204" s="373"/>
      <c r="C204" s="373"/>
      <c r="D204" s="373"/>
      <c r="E204" s="373"/>
      <c r="F204" s="373"/>
      <c r="G204" s="373"/>
      <c r="H204" s="373"/>
      <c r="I204" s="373"/>
      <c r="J204" s="373"/>
      <c r="K204" s="373"/>
      <c r="L204" s="373"/>
    </row>
    <row r="205" spans="1:12" x14ac:dyDescent="0.25">
      <c r="A205" s="388"/>
      <c r="B205" s="373"/>
      <c r="C205" s="373"/>
      <c r="D205" s="373"/>
      <c r="E205" s="373"/>
      <c r="F205" s="373"/>
      <c r="G205" s="373"/>
      <c r="H205" s="373"/>
      <c r="I205" s="373"/>
      <c r="J205" s="373"/>
      <c r="K205" s="373"/>
      <c r="L205" s="373"/>
    </row>
    <row r="206" spans="1:12" x14ac:dyDescent="0.25">
      <c r="A206" s="388"/>
      <c r="B206" s="373"/>
      <c r="C206" s="373"/>
      <c r="D206" s="373"/>
      <c r="E206" s="373"/>
      <c r="F206" s="373"/>
      <c r="G206" s="373"/>
      <c r="H206" s="373"/>
      <c r="I206" s="373"/>
      <c r="J206" s="373"/>
      <c r="K206" s="373"/>
      <c r="L206" s="373"/>
    </row>
    <row r="207" spans="1:12" x14ac:dyDescent="0.25">
      <c r="A207" s="388"/>
      <c r="B207" s="373"/>
      <c r="C207" s="373"/>
      <c r="D207" s="373"/>
      <c r="E207" s="373"/>
      <c r="F207" s="373"/>
      <c r="G207" s="373"/>
      <c r="H207" s="373"/>
      <c r="I207" s="373"/>
      <c r="J207" s="373"/>
      <c r="K207" s="373"/>
      <c r="L207" s="373"/>
    </row>
    <row r="208" spans="1:12" x14ac:dyDescent="0.25">
      <c r="A208" s="388"/>
      <c r="B208" s="373"/>
      <c r="C208" s="373"/>
      <c r="D208" s="373"/>
      <c r="E208" s="373"/>
      <c r="F208" s="373"/>
      <c r="G208" s="373"/>
      <c r="H208" s="373"/>
      <c r="I208" s="373"/>
      <c r="J208" s="373"/>
      <c r="K208" s="373"/>
      <c r="L208" s="373"/>
    </row>
    <row r="209" spans="1:12" x14ac:dyDescent="0.25">
      <c r="A209" s="388"/>
      <c r="B209" s="373"/>
      <c r="C209" s="373"/>
      <c r="D209" s="373"/>
      <c r="E209" s="373"/>
      <c r="F209" s="373"/>
      <c r="G209" s="373"/>
      <c r="H209" s="373"/>
      <c r="I209" s="373"/>
      <c r="J209" s="373"/>
      <c r="K209" s="373"/>
      <c r="L209" s="373"/>
    </row>
    <row r="210" spans="1:12" x14ac:dyDescent="0.25">
      <c r="A210" s="388"/>
      <c r="B210" s="373"/>
      <c r="C210" s="373"/>
      <c r="D210" s="373"/>
      <c r="E210" s="373"/>
      <c r="F210" s="373"/>
      <c r="G210" s="373"/>
      <c r="H210" s="373"/>
      <c r="I210" s="373"/>
      <c r="J210" s="373"/>
      <c r="K210" s="373"/>
      <c r="L210" s="373"/>
    </row>
    <row r="211" spans="1:12" x14ac:dyDescent="0.25">
      <c r="A211" s="388"/>
      <c r="B211" s="373"/>
      <c r="C211" s="373"/>
      <c r="D211" s="373"/>
      <c r="E211" s="373"/>
      <c r="F211" s="373"/>
      <c r="G211" s="373"/>
      <c r="H211" s="373"/>
      <c r="I211" s="373"/>
      <c r="J211" s="373"/>
      <c r="K211" s="373"/>
      <c r="L211" s="373"/>
    </row>
    <row r="212" spans="1:12" x14ac:dyDescent="0.25">
      <c r="A212" s="388"/>
      <c r="B212" s="373"/>
      <c r="C212" s="373"/>
      <c r="D212" s="373"/>
      <c r="E212" s="373"/>
      <c r="F212" s="373"/>
      <c r="G212" s="373"/>
      <c r="H212" s="373"/>
      <c r="I212" s="373"/>
      <c r="J212" s="373"/>
      <c r="K212" s="373"/>
      <c r="L212" s="373"/>
    </row>
    <row r="213" spans="1:12" x14ac:dyDescent="0.25">
      <c r="A213" s="388"/>
      <c r="B213" s="373"/>
      <c r="C213" s="373"/>
      <c r="D213" s="373"/>
      <c r="E213" s="373"/>
      <c r="F213" s="373"/>
      <c r="G213" s="373"/>
      <c r="H213" s="373"/>
      <c r="I213" s="373"/>
      <c r="J213" s="373"/>
      <c r="K213" s="373"/>
      <c r="L213" s="373"/>
    </row>
    <row r="214" spans="1:12" x14ac:dyDescent="0.25">
      <c r="A214" s="388"/>
      <c r="B214" s="373"/>
      <c r="C214" s="373"/>
      <c r="D214" s="373"/>
      <c r="E214" s="373"/>
      <c r="F214" s="373"/>
      <c r="G214" s="373"/>
      <c r="H214" s="373"/>
      <c r="I214" s="373"/>
      <c r="J214" s="373"/>
      <c r="K214" s="373"/>
      <c r="L214" s="373"/>
    </row>
    <row r="215" spans="1:12" x14ac:dyDescent="0.25">
      <c r="A215" s="388"/>
      <c r="B215" s="373"/>
      <c r="C215" s="373"/>
      <c r="D215" s="373"/>
      <c r="E215" s="373"/>
      <c r="F215" s="373"/>
      <c r="G215" s="373"/>
      <c r="H215" s="373"/>
      <c r="I215" s="373"/>
      <c r="J215" s="373"/>
      <c r="K215" s="373"/>
      <c r="L215" s="373"/>
    </row>
    <row r="216" spans="1:12" x14ac:dyDescent="0.25">
      <c r="A216" s="388"/>
      <c r="B216" s="373"/>
      <c r="C216" s="373"/>
      <c r="D216" s="373"/>
      <c r="E216" s="373"/>
      <c r="F216" s="373"/>
      <c r="G216" s="373"/>
      <c r="H216" s="373"/>
      <c r="I216" s="373"/>
      <c r="J216" s="373"/>
      <c r="K216" s="373"/>
      <c r="L216" s="373"/>
    </row>
    <row r="217" spans="1:12" x14ac:dyDescent="0.25">
      <c r="A217" s="388"/>
      <c r="B217" s="373"/>
      <c r="C217" s="373"/>
      <c r="D217" s="373"/>
      <c r="E217" s="373"/>
      <c r="F217" s="373"/>
      <c r="G217" s="373"/>
      <c r="H217" s="373"/>
      <c r="I217" s="373"/>
      <c r="J217" s="373"/>
      <c r="K217" s="373"/>
      <c r="L217" s="373"/>
    </row>
    <row r="218" spans="1:12" x14ac:dyDescent="0.25">
      <c r="A218" s="388"/>
      <c r="B218" s="373"/>
      <c r="C218" s="373"/>
      <c r="D218" s="373"/>
      <c r="E218" s="373"/>
      <c r="F218" s="373"/>
      <c r="G218" s="373"/>
      <c r="H218" s="373"/>
      <c r="I218" s="373"/>
      <c r="J218" s="373"/>
      <c r="K218" s="373"/>
      <c r="L218" s="373"/>
    </row>
    <row r="219" spans="1:12" x14ac:dyDescent="0.25">
      <c r="A219" s="388"/>
      <c r="B219" s="373"/>
      <c r="C219" s="373"/>
      <c r="D219" s="373"/>
      <c r="E219" s="373"/>
      <c r="F219" s="373"/>
      <c r="G219" s="373"/>
      <c r="H219" s="373"/>
      <c r="I219" s="373"/>
      <c r="J219" s="373"/>
      <c r="K219" s="373"/>
      <c r="L219" s="373"/>
    </row>
    <row r="220" spans="1:12" x14ac:dyDescent="0.25">
      <c r="A220" s="388"/>
      <c r="B220" s="373"/>
      <c r="C220" s="373"/>
      <c r="D220" s="373"/>
      <c r="E220" s="373"/>
      <c r="F220" s="373"/>
      <c r="G220" s="373"/>
      <c r="H220" s="373"/>
      <c r="I220" s="373"/>
      <c r="J220" s="373"/>
      <c r="K220" s="373"/>
      <c r="L220" s="373"/>
    </row>
    <row r="221" spans="1:12" x14ac:dyDescent="0.25">
      <c r="A221" s="388"/>
      <c r="B221" s="373"/>
      <c r="C221" s="373"/>
      <c r="D221" s="373"/>
      <c r="E221" s="373"/>
      <c r="F221" s="373"/>
      <c r="G221" s="373"/>
      <c r="H221" s="373"/>
      <c r="I221" s="373"/>
      <c r="J221" s="373"/>
      <c r="K221" s="373"/>
      <c r="L221" s="373"/>
    </row>
    <row r="222" spans="1:12" x14ac:dyDescent="0.25">
      <c r="A222" s="388"/>
      <c r="B222" s="373"/>
      <c r="C222" s="373"/>
      <c r="D222" s="373"/>
      <c r="E222" s="373"/>
      <c r="F222" s="373"/>
      <c r="G222" s="373"/>
      <c r="H222" s="373"/>
      <c r="I222" s="373"/>
      <c r="J222" s="373"/>
      <c r="K222" s="373"/>
      <c r="L222" s="373"/>
    </row>
    <row r="223" spans="1:12" x14ac:dyDescent="0.25">
      <c r="A223" s="388"/>
      <c r="B223" s="373"/>
      <c r="C223" s="373"/>
      <c r="D223" s="373"/>
      <c r="E223" s="373"/>
      <c r="F223" s="373"/>
      <c r="G223" s="373"/>
      <c r="H223" s="373"/>
      <c r="I223" s="373"/>
      <c r="J223" s="373"/>
      <c r="K223" s="373"/>
      <c r="L223" s="373"/>
    </row>
    <row r="224" spans="1:12" x14ac:dyDescent="0.25">
      <c r="A224" s="388"/>
      <c r="B224" s="373"/>
      <c r="C224" s="373"/>
      <c r="D224" s="373"/>
      <c r="E224" s="373"/>
      <c r="F224" s="373"/>
      <c r="G224" s="373"/>
      <c r="H224" s="373"/>
      <c r="I224" s="373"/>
      <c r="J224" s="373"/>
      <c r="K224" s="373"/>
      <c r="L224" s="373"/>
    </row>
    <row r="225" spans="1:12" x14ac:dyDescent="0.25">
      <c r="A225" s="388"/>
      <c r="B225" s="373"/>
      <c r="C225" s="373"/>
      <c r="D225" s="373"/>
      <c r="E225" s="373"/>
      <c r="F225" s="373"/>
      <c r="G225" s="373"/>
      <c r="H225" s="373"/>
      <c r="I225" s="373"/>
      <c r="J225" s="373"/>
      <c r="K225" s="373"/>
      <c r="L225" s="373"/>
    </row>
    <row r="226" spans="1:12" x14ac:dyDescent="0.25">
      <c r="A226" s="388"/>
      <c r="B226" s="373"/>
      <c r="C226" s="373"/>
      <c r="D226" s="373"/>
      <c r="E226" s="373"/>
      <c r="F226" s="373"/>
      <c r="G226" s="373"/>
      <c r="H226" s="373"/>
      <c r="I226" s="373"/>
      <c r="J226" s="373"/>
      <c r="K226" s="373"/>
      <c r="L226" s="373"/>
    </row>
    <row r="227" spans="1:12" x14ac:dyDescent="0.25">
      <c r="A227" s="388"/>
      <c r="B227" s="373"/>
      <c r="C227" s="373"/>
      <c r="D227" s="373"/>
      <c r="E227" s="373"/>
      <c r="F227" s="373"/>
      <c r="G227" s="373"/>
      <c r="H227" s="373"/>
      <c r="I227" s="373"/>
      <c r="J227" s="373"/>
      <c r="K227" s="373"/>
      <c r="L227" s="373"/>
    </row>
    <row r="228" spans="1:12" x14ac:dyDescent="0.25">
      <c r="A228" s="388"/>
      <c r="B228" s="373"/>
      <c r="C228" s="373"/>
      <c r="D228" s="373"/>
      <c r="E228" s="373"/>
      <c r="F228" s="373"/>
      <c r="G228" s="373"/>
      <c r="H228" s="373"/>
      <c r="I228" s="373"/>
      <c r="J228" s="373"/>
      <c r="K228" s="373"/>
      <c r="L228" s="373"/>
    </row>
    <row r="229" spans="1:12" x14ac:dyDescent="0.25">
      <c r="A229" s="388"/>
      <c r="B229" s="373"/>
      <c r="C229" s="373"/>
      <c r="D229" s="373"/>
      <c r="E229" s="373"/>
      <c r="F229" s="373"/>
      <c r="G229" s="373"/>
      <c r="H229" s="373"/>
      <c r="I229" s="373"/>
      <c r="J229" s="373"/>
      <c r="K229" s="373"/>
      <c r="L229" s="373"/>
    </row>
    <row r="230" spans="1:12" x14ac:dyDescent="0.25">
      <c r="A230" s="388"/>
      <c r="B230" s="373"/>
      <c r="C230" s="373"/>
      <c r="D230" s="373"/>
      <c r="E230" s="373"/>
      <c r="F230" s="373"/>
      <c r="G230" s="373"/>
      <c r="H230" s="373"/>
      <c r="I230" s="373"/>
      <c r="J230" s="373"/>
      <c r="K230" s="373"/>
      <c r="L230" s="373"/>
    </row>
    <row r="231" spans="1:12" x14ac:dyDescent="0.25">
      <c r="A231" s="388"/>
      <c r="B231" s="373"/>
      <c r="C231" s="373"/>
      <c r="D231" s="373"/>
      <c r="E231" s="373"/>
      <c r="F231" s="373"/>
      <c r="G231" s="373"/>
      <c r="H231" s="373"/>
      <c r="I231" s="373"/>
      <c r="J231" s="373"/>
      <c r="K231" s="373"/>
      <c r="L231" s="373"/>
    </row>
    <row r="232" spans="1:12" x14ac:dyDescent="0.25">
      <c r="A232" s="388"/>
      <c r="B232" s="373"/>
      <c r="C232" s="373"/>
      <c r="D232" s="373"/>
      <c r="E232" s="373"/>
      <c r="F232" s="373"/>
      <c r="G232" s="373"/>
      <c r="H232" s="373"/>
      <c r="I232" s="373"/>
      <c r="J232" s="373"/>
      <c r="K232" s="373"/>
      <c r="L232" s="373"/>
    </row>
    <row r="233" spans="1:12" x14ac:dyDescent="0.25">
      <c r="A233" s="388"/>
      <c r="B233" s="373"/>
      <c r="C233" s="373"/>
      <c r="D233" s="373"/>
      <c r="E233" s="373"/>
      <c r="F233" s="373"/>
      <c r="G233" s="373"/>
      <c r="H233" s="373"/>
      <c r="I233" s="373"/>
      <c r="J233" s="373"/>
      <c r="K233" s="373"/>
      <c r="L233" s="373"/>
    </row>
    <row r="234" spans="1:12" x14ac:dyDescent="0.25">
      <c r="A234" s="388"/>
      <c r="B234" s="373"/>
      <c r="C234" s="373"/>
      <c r="D234" s="373"/>
      <c r="E234" s="373"/>
      <c r="F234" s="373"/>
      <c r="G234" s="373"/>
      <c r="H234" s="373"/>
      <c r="I234" s="373"/>
      <c r="J234" s="373"/>
      <c r="K234" s="373"/>
      <c r="L234" s="373"/>
    </row>
    <row r="235" spans="1:12" x14ac:dyDescent="0.25">
      <c r="A235" s="388"/>
      <c r="B235" s="373"/>
      <c r="C235" s="373"/>
      <c r="D235" s="373"/>
      <c r="E235" s="373"/>
      <c r="F235" s="373"/>
      <c r="G235" s="373"/>
      <c r="H235" s="373"/>
      <c r="I235" s="373"/>
      <c r="J235" s="373"/>
      <c r="K235" s="373"/>
      <c r="L235" s="373"/>
    </row>
    <row r="236" spans="1:12" x14ac:dyDescent="0.25">
      <c r="A236" s="388"/>
      <c r="B236" s="373"/>
      <c r="C236" s="373"/>
      <c r="D236" s="373"/>
      <c r="E236" s="373"/>
      <c r="F236" s="373"/>
      <c r="G236" s="373"/>
      <c r="H236" s="373"/>
      <c r="I236" s="373"/>
      <c r="J236" s="373"/>
      <c r="K236" s="373"/>
      <c r="L236" s="373"/>
    </row>
    <row r="237" spans="1:12" x14ac:dyDescent="0.25">
      <c r="A237" s="388"/>
      <c r="B237" s="373"/>
      <c r="C237" s="373"/>
      <c r="D237" s="373"/>
      <c r="E237" s="373"/>
      <c r="F237" s="373"/>
      <c r="G237" s="373"/>
      <c r="H237" s="373"/>
      <c r="I237" s="373"/>
      <c r="J237" s="373"/>
      <c r="K237" s="373"/>
      <c r="L237" s="373"/>
    </row>
    <row r="238" spans="1:12" x14ac:dyDescent="0.25">
      <c r="A238" s="388"/>
      <c r="B238" s="373"/>
      <c r="C238" s="373"/>
      <c r="D238" s="373"/>
      <c r="E238" s="373"/>
      <c r="F238" s="373"/>
      <c r="G238" s="373"/>
      <c r="H238" s="373"/>
      <c r="I238" s="373"/>
      <c r="J238" s="373"/>
      <c r="K238" s="373"/>
      <c r="L238" s="373"/>
    </row>
    <row r="239" spans="1:12" x14ac:dyDescent="0.25">
      <c r="A239" s="388"/>
      <c r="B239" s="373"/>
      <c r="C239" s="373"/>
      <c r="D239" s="373"/>
      <c r="E239" s="373"/>
      <c r="F239" s="373"/>
      <c r="G239" s="373"/>
      <c r="H239" s="373"/>
      <c r="I239" s="373"/>
      <c r="J239" s="373"/>
      <c r="K239" s="373"/>
      <c r="L239" s="373"/>
    </row>
    <row r="240" spans="1:12" x14ac:dyDescent="0.25">
      <c r="A240" s="388"/>
      <c r="B240" s="373"/>
      <c r="C240" s="373"/>
      <c r="D240" s="373"/>
      <c r="E240" s="373"/>
      <c r="F240" s="373"/>
      <c r="G240" s="373"/>
      <c r="H240" s="373"/>
      <c r="I240" s="373"/>
      <c r="J240" s="373"/>
      <c r="K240" s="373"/>
      <c r="L240" s="373"/>
    </row>
    <row r="241" spans="1:12" x14ac:dyDescent="0.25">
      <c r="A241" s="388"/>
      <c r="B241" s="373"/>
      <c r="C241" s="373"/>
      <c r="D241" s="373"/>
      <c r="E241" s="373"/>
      <c r="F241" s="373"/>
      <c r="G241" s="373"/>
      <c r="H241" s="373"/>
      <c r="I241" s="373"/>
      <c r="J241" s="373"/>
      <c r="K241" s="373"/>
      <c r="L241" s="373"/>
    </row>
    <row r="242" spans="1:12" x14ac:dyDescent="0.25">
      <c r="A242" s="388"/>
      <c r="B242" s="373"/>
      <c r="C242" s="373"/>
      <c r="D242" s="373"/>
      <c r="E242" s="373"/>
      <c r="F242" s="373"/>
      <c r="G242" s="373"/>
      <c r="H242" s="373"/>
      <c r="I242" s="373"/>
      <c r="J242" s="373"/>
      <c r="K242" s="373"/>
      <c r="L242" s="373"/>
    </row>
    <row r="243" spans="1:12" x14ac:dyDescent="0.25">
      <c r="A243" s="388"/>
      <c r="B243" s="373"/>
      <c r="C243" s="373"/>
      <c r="D243" s="373"/>
      <c r="E243" s="373"/>
      <c r="F243" s="373"/>
      <c r="G243" s="373"/>
      <c r="H243" s="373"/>
      <c r="I243" s="373"/>
      <c r="J243" s="373"/>
      <c r="K243" s="373"/>
      <c r="L243" s="373"/>
    </row>
    <row r="244" spans="1:12" x14ac:dyDescent="0.25">
      <c r="A244" s="388"/>
      <c r="B244" s="373"/>
      <c r="C244" s="373"/>
      <c r="D244" s="373"/>
      <c r="E244" s="373"/>
      <c r="F244" s="373"/>
      <c r="G244" s="373"/>
      <c r="H244" s="373"/>
      <c r="I244" s="373"/>
      <c r="J244" s="373"/>
      <c r="K244" s="373"/>
      <c r="L244" s="373"/>
    </row>
    <row r="245" spans="1:12" x14ac:dyDescent="0.25">
      <c r="A245" s="388"/>
      <c r="B245" s="373"/>
      <c r="C245" s="373"/>
      <c r="D245" s="373"/>
      <c r="E245" s="373"/>
      <c r="F245" s="373"/>
      <c r="G245" s="373"/>
      <c r="H245" s="373"/>
      <c r="I245" s="373"/>
      <c r="J245" s="373"/>
      <c r="K245" s="373"/>
      <c r="L245" s="373"/>
    </row>
    <row r="246" spans="1:12" x14ac:dyDescent="0.25">
      <c r="A246" s="388"/>
      <c r="B246" s="373"/>
      <c r="C246" s="373"/>
      <c r="D246" s="373"/>
      <c r="E246" s="373"/>
      <c r="F246" s="373"/>
      <c r="G246" s="373"/>
      <c r="H246" s="373"/>
      <c r="I246" s="373"/>
      <c r="J246" s="373"/>
      <c r="K246" s="373"/>
      <c r="L246" s="373"/>
    </row>
    <row r="247" spans="1:12" x14ac:dyDescent="0.25">
      <c r="A247" s="388"/>
      <c r="B247" s="373"/>
      <c r="C247" s="373"/>
      <c r="D247" s="373"/>
      <c r="E247" s="373"/>
      <c r="F247" s="373"/>
      <c r="G247" s="373"/>
      <c r="H247" s="373"/>
      <c r="I247" s="373"/>
      <c r="J247" s="373"/>
      <c r="K247" s="373"/>
      <c r="L247" s="373"/>
    </row>
    <row r="248" spans="1:12" x14ac:dyDescent="0.25">
      <c r="A248" s="388"/>
      <c r="B248" s="373"/>
      <c r="C248" s="373"/>
      <c r="D248" s="373"/>
      <c r="E248" s="373"/>
      <c r="F248" s="373"/>
      <c r="G248" s="373"/>
      <c r="H248" s="373"/>
      <c r="I248" s="373"/>
      <c r="J248" s="373"/>
      <c r="K248" s="373"/>
      <c r="L248" s="373"/>
    </row>
    <row r="249" spans="1:12" x14ac:dyDescent="0.25">
      <c r="A249" s="388"/>
      <c r="B249" s="373"/>
      <c r="C249" s="373"/>
      <c r="D249" s="373"/>
      <c r="E249" s="373"/>
      <c r="F249" s="373"/>
      <c r="G249" s="373"/>
      <c r="H249" s="373"/>
      <c r="I249" s="373"/>
      <c r="J249" s="373"/>
      <c r="K249" s="373"/>
      <c r="L249" s="373"/>
    </row>
    <row r="250" spans="1:12" x14ac:dyDescent="0.25">
      <c r="A250" s="388"/>
      <c r="B250" s="373"/>
      <c r="C250" s="373"/>
      <c r="D250" s="373"/>
      <c r="E250" s="373"/>
      <c r="F250" s="373"/>
      <c r="G250" s="373"/>
      <c r="H250" s="373"/>
      <c r="I250" s="373"/>
      <c r="J250" s="373"/>
      <c r="K250" s="373"/>
      <c r="L250" s="373"/>
    </row>
    <row r="251" spans="1:12" x14ac:dyDescent="0.25">
      <c r="A251" s="388"/>
      <c r="B251" s="373"/>
      <c r="C251" s="373"/>
      <c r="D251" s="373"/>
      <c r="E251" s="373"/>
      <c r="F251" s="373"/>
      <c r="G251" s="373"/>
      <c r="H251" s="373"/>
      <c r="I251" s="373"/>
      <c r="J251" s="373"/>
      <c r="K251" s="373"/>
      <c r="L251" s="373"/>
    </row>
    <row r="252" spans="1:12" x14ac:dyDescent="0.25">
      <c r="A252" s="388"/>
      <c r="B252" s="373"/>
      <c r="C252" s="373"/>
      <c r="D252" s="373"/>
      <c r="E252" s="373"/>
      <c r="F252" s="373"/>
      <c r="G252" s="373"/>
      <c r="H252" s="373"/>
      <c r="I252" s="373"/>
      <c r="J252" s="373"/>
      <c r="K252" s="373"/>
      <c r="L252" s="373"/>
    </row>
    <row r="253" spans="1:12" x14ac:dyDescent="0.25">
      <c r="A253" s="388"/>
      <c r="B253" s="373"/>
      <c r="C253" s="373"/>
      <c r="D253" s="373"/>
      <c r="E253" s="373"/>
      <c r="F253" s="373"/>
      <c r="G253" s="373"/>
      <c r="H253" s="373"/>
      <c r="I253" s="373"/>
      <c r="J253" s="373"/>
      <c r="K253" s="373"/>
      <c r="L253" s="373"/>
    </row>
    <row r="254" spans="1:12" x14ac:dyDescent="0.25">
      <c r="A254" s="388"/>
      <c r="B254" s="373"/>
      <c r="C254" s="373"/>
      <c r="D254" s="373"/>
      <c r="E254" s="373"/>
      <c r="F254" s="373"/>
      <c r="G254" s="373"/>
      <c r="H254" s="373"/>
      <c r="I254" s="373"/>
      <c r="J254" s="373"/>
      <c r="K254" s="373"/>
      <c r="L254" s="373"/>
    </row>
    <row r="255" spans="1:12" x14ac:dyDescent="0.25">
      <c r="A255" s="388"/>
      <c r="B255" s="373"/>
      <c r="C255" s="373"/>
      <c r="D255" s="373"/>
      <c r="E255" s="373"/>
      <c r="F255" s="373"/>
      <c r="G255" s="373"/>
      <c r="H255" s="373"/>
      <c r="I255" s="373"/>
      <c r="J255" s="373"/>
      <c r="K255" s="373"/>
      <c r="L255" s="373"/>
    </row>
    <row r="256" spans="1:12" x14ac:dyDescent="0.25">
      <c r="A256" s="388"/>
      <c r="B256" s="373"/>
      <c r="C256" s="373"/>
      <c r="D256" s="373"/>
      <c r="E256" s="373"/>
      <c r="F256" s="373"/>
      <c r="G256" s="373"/>
      <c r="H256" s="373"/>
      <c r="I256" s="373"/>
      <c r="J256" s="373"/>
      <c r="K256" s="373"/>
      <c r="L256" s="373"/>
    </row>
    <row r="257" spans="1:12" x14ac:dyDescent="0.25">
      <c r="A257" s="388"/>
      <c r="B257" s="373"/>
      <c r="C257" s="373"/>
      <c r="D257" s="373"/>
      <c r="E257" s="373"/>
      <c r="F257" s="373"/>
      <c r="G257" s="373"/>
      <c r="H257" s="373"/>
      <c r="I257" s="373"/>
      <c r="J257" s="373"/>
      <c r="K257" s="373"/>
      <c r="L257" s="373"/>
    </row>
    <row r="258" spans="1:12" x14ac:dyDescent="0.25">
      <c r="A258" s="388"/>
      <c r="B258" s="373"/>
      <c r="C258" s="373"/>
      <c r="D258" s="373"/>
      <c r="E258" s="373"/>
      <c r="F258" s="373"/>
      <c r="G258" s="373"/>
      <c r="H258" s="373"/>
      <c r="I258" s="373"/>
      <c r="J258" s="373"/>
      <c r="K258" s="373"/>
      <c r="L258" s="373"/>
    </row>
    <row r="259" spans="1:12" x14ac:dyDescent="0.25">
      <c r="A259" s="388"/>
      <c r="B259" s="373"/>
      <c r="C259" s="373"/>
      <c r="D259" s="373"/>
      <c r="E259" s="373"/>
      <c r="F259" s="373"/>
      <c r="G259" s="373"/>
      <c r="H259" s="373"/>
      <c r="I259" s="373"/>
      <c r="J259" s="373"/>
      <c r="K259" s="373"/>
      <c r="L259" s="373"/>
    </row>
    <row r="260" spans="1:12" x14ac:dyDescent="0.25">
      <c r="A260" s="388"/>
      <c r="B260" s="373"/>
      <c r="C260" s="373"/>
      <c r="D260" s="373"/>
      <c r="E260" s="373"/>
      <c r="F260" s="373"/>
      <c r="G260" s="373"/>
      <c r="H260" s="373"/>
      <c r="I260" s="373"/>
      <c r="J260" s="373"/>
      <c r="K260" s="373"/>
      <c r="L260" s="373"/>
    </row>
    <row r="261" spans="1:12" x14ac:dyDescent="0.25">
      <c r="A261" s="388"/>
      <c r="B261" s="373"/>
      <c r="C261" s="373"/>
      <c r="D261" s="373"/>
      <c r="E261" s="373"/>
      <c r="F261" s="373"/>
      <c r="G261" s="373"/>
      <c r="H261" s="373"/>
      <c r="I261" s="373"/>
      <c r="J261" s="373"/>
      <c r="K261" s="373"/>
      <c r="L261" s="373"/>
    </row>
    <row r="262" spans="1:12" x14ac:dyDescent="0.25">
      <c r="A262" s="388"/>
      <c r="B262" s="373"/>
      <c r="C262" s="373"/>
      <c r="D262" s="373"/>
      <c r="E262" s="373"/>
      <c r="F262" s="373"/>
      <c r="G262" s="373"/>
      <c r="H262" s="373"/>
      <c r="I262" s="373"/>
      <c r="J262" s="373"/>
      <c r="K262" s="373"/>
      <c r="L262" s="373"/>
    </row>
    <row r="263" spans="1:12" x14ac:dyDescent="0.25">
      <c r="A263" s="388"/>
      <c r="B263" s="373"/>
      <c r="C263" s="373"/>
      <c r="D263" s="373"/>
      <c r="E263" s="373"/>
      <c r="F263" s="373"/>
      <c r="G263" s="373"/>
      <c r="H263" s="373"/>
      <c r="I263" s="373"/>
      <c r="J263" s="373"/>
      <c r="K263" s="373"/>
      <c r="L263" s="373"/>
    </row>
    <row r="264" spans="1:12" x14ac:dyDescent="0.25">
      <c r="A264" s="388"/>
      <c r="B264" s="373"/>
      <c r="C264" s="373"/>
      <c r="D264" s="373"/>
      <c r="E264" s="373"/>
      <c r="F264" s="373"/>
      <c r="G264" s="373"/>
      <c r="H264" s="373"/>
      <c r="I264" s="373"/>
      <c r="J264" s="373"/>
      <c r="K264" s="373"/>
      <c r="L264" s="373"/>
    </row>
    <row r="265" spans="1:12" x14ac:dyDescent="0.25">
      <c r="A265" s="388"/>
      <c r="B265" s="373"/>
      <c r="C265" s="373"/>
      <c r="D265" s="373"/>
      <c r="E265" s="373"/>
      <c r="F265" s="373"/>
      <c r="G265" s="373"/>
      <c r="H265" s="373"/>
      <c r="I265" s="373"/>
      <c r="J265" s="373"/>
      <c r="K265" s="373"/>
      <c r="L265" s="373"/>
    </row>
    <row r="266" spans="1:12" x14ac:dyDescent="0.25">
      <c r="A266" s="388"/>
      <c r="B266" s="373"/>
      <c r="C266" s="373"/>
      <c r="D266" s="373"/>
      <c r="E266" s="373"/>
      <c r="F266" s="373"/>
      <c r="G266" s="373"/>
      <c r="H266" s="373"/>
      <c r="I266" s="373"/>
      <c r="J266" s="373"/>
      <c r="K266" s="373"/>
      <c r="L266" s="373"/>
    </row>
    <row r="267" spans="1:12" x14ac:dyDescent="0.25">
      <c r="A267" s="388"/>
      <c r="B267" s="373"/>
      <c r="C267" s="373"/>
      <c r="D267" s="373"/>
      <c r="E267" s="373"/>
      <c r="F267" s="373"/>
      <c r="G267" s="373"/>
      <c r="H267" s="373"/>
      <c r="I267" s="373"/>
      <c r="J267" s="373"/>
      <c r="K267" s="373"/>
      <c r="L267" s="373"/>
    </row>
    <row r="268" spans="1:12" x14ac:dyDescent="0.25">
      <c r="A268" s="388"/>
      <c r="B268" s="373"/>
      <c r="C268" s="373"/>
      <c r="D268" s="373"/>
      <c r="E268" s="373"/>
      <c r="F268" s="373"/>
      <c r="G268" s="373"/>
      <c r="H268" s="373"/>
      <c r="I268" s="373"/>
      <c r="J268" s="373"/>
      <c r="K268" s="373"/>
      <c r="L268" s="373"/>
    </row>
    <row r="269" spans="1:12" x14ac:dyDescent="0.25">
      <c r="A269" s="388"/>
      <c r="B269" s="373"/>
      <c r="C269" s="373"/>
      <c r="D269" s="373"/>
      <c r="E269" s="373"/>
      <c r="F269" s="373"/>
      <c r="G269" s="373"/>
      <c r="H269" s="373"/>
      <c r="I269" s="373"/>
      <c r="J269" s="373"/>
      <c r="K269" s="373"/>
      <c r="L269" s="373"/>
    </row>
    <row r="270" spans="1:12" x14ac:dyDescent="0.25">
      <c r="A270" s="388"/>
      <c r="B270" s="373"/>
      <c r="C270" s="373"/>
      <c r="D270" s="373"/>
      <c r="E270" s="373"/>
      <c r="F270" s="373"/>
      <c r="G270" s="373"/>
      <c r="H270" s="373"/>
      <c r="I270" s="373"/>
      <c r="J270" s="373"/>
      <c r="K270" s="373"/>
      <c r="L270" s="373"/>
    </row>
    <row r="271" spans="1:12" x14ac:dyDescent="0.25">
      <c r="A271" s="388"/>
      <c r="B271" s="373"/>
      <c r="C271" s="373"/>
      <c r="D271" s="373"/>
      <c r="E271" s="373"/>
      <c r="F271" s="373"/>
      <c r="G271" s="373"/>
      <c r="H271" s="373"/>
      <c r="I271" s="373"/>
      <c r="J271" s="373"/>
      <c r="K271" s="373"/>
      <c r="L271" s="373"/>
    </row>
    <row r="272" spans="1:12" x14ac:dyDescent="0.25">
      <c r="A272" s="388"/>
      <c r="B272" s="373"/>
      <c r="C272" s="373"/>
      <c r="D272" s="373"/>
      <c r="E272" s="373"/>
      <c r="F272" s="373"/>
      <c r="G272" s="373"/>
      <c r="H272" s="373"/>
      <c r="I272" s="373"/>
      <c r="J272" s="373"/>
      <c r="K272" s="373"/>
      <c r="L272" s="373"/>
    </row>
    <row r="273" spans="1:12" x14ac:dyDescent="0.25">
      <c r="A273" s="388"/>
      <c r="B273" s="373"/>
      <c r="C273" s="373"/>
      <c r="D273" s="373"/>
      <c r="E273" s="373"/>
      <c r="F273" s="373"/>
      <c r="G273" s="373"/>
      <c r="H273" s="373"/>
      <c r="I273" s="373"/>
      <c r="J273" s="373"/>
      <c r="K273" s="373"/>
      <c r="L273" s="373"/>
    </row>
    <row r="274" spans="1:12" x14ac:dyDescent="0.25">
      <c r="A274" s="388"/>
      <c r="B274" s="373"/>
      <c r="C274" s="373"/>
      <c r="D274" s="373"/>
      <c r="E274" s="373"/>
      <c r="F274" s="373"/>
      <c r="G274" s="373"/>
      <c r="H274" s="373"/>
      <c r="I274" s="373"/>
      <c r="J274" s="373"/>
      <c r="K274" s="373"/>
      <c r="L274" s="373"/>
    </row>
    <row r="275" spans="1:12" x14ac:dyDescent="0.25">
      <c r="A275" s="388"/>
      <c r="B275" s="373"/>
      <c r="C275" s="373"/>
      <c r="D275" s="373"/>
      <c r="E275" s="373"/>
      <c r="F275" s="373"/>
      <c r="G275" s="373"/>
      <c r="H275" s="373"/>
      <c r="I275" s="373"/>
      <c r="J275" s="373"/>
      <c r="K275" s="373"/>
      <c r="L275" s="373"/>
    </row>
    <row r="276" spans="1:12" x14ac:dyDescent="0.25">
      <c r="A276" s="388"/>
      <c r="B276" s="373"/>
      <c r="C276" s="373"/>
      <c r="D276" s="373"/>
      <c r="E276" s="373"/>
      <c r="F276" s="373"/>
      <c r="G276" s="373"/>
      <c r="H276" s="373"/>
      <c r="I276" s="373"/>
      <c r="J276" s="373"/>
      <c r="K276" s="373"/>
      <c r="L276" s="373"/>
    </row>
    <row r="277" spans="1:12" x14ac:dyDescent="0.25">
      <c r="A277" s="388"/>
      <c r="B277" s="373"/>
      <c r="C277" s="373"/>
      <c r="D277" s="373"/>
      <c r="E277" s="373"/>
      <c r="F277" s="373"/>
      <c r="G277" s="373"/>
      <c r="H277" s="373"/>
      <c r="I277" s="373"/>
      <c r="J277" s="373"/>
      <c r="K277" s="373"/>
      <c r="L277" s="373"/>
    </row>
    <row r="278" spans="1:12" x14ac:dyDescent="0.25">
      <c r="A278" s="388"/>
      <c r="B278" s="373"/>
      <c r="C278" s="373"/>
      <c r="D278" s="373"/>
      <c r="E278" s="373"/>
      <c r="F278" s="373"/>
      <c r="G278" s="373"/>
      <c r="H278" s="373"/>
      <c r="I278" s="373"/>
      <c r="J278" s="373"/>
      <c r="K278" s="373"/>
      <c r="L278" s="373"/>
    </row>
    <row r="279" spans="1:12" x14ac:dyDescent="0.25">
      <c r="A279" s="388"/>
      <c r="B279" s="373"/>
      <c r="C279" s="373"/>
      <c r="D279" s="373"/>
      <c r="E279" s="373"/>
      <c r="F279" s="373"/>
      <c r="G279" s="373"/>
      <c r="H279" s="373"/>
      <c r="I279" s="373"/>
      <c r="J279" s="373"/>
      <c r="K279" s="373"/>
      <c r="L279" s="373"/>
    </row>
    <row r="280" spans="1:12" x14ac:dyDescent="0.25">
      <c r="A280" s="388"/>
      <c r="B280" s="373"/>
      <c r="C280" s="373"/>
      <c r="D280" s="373"/>
      <c r="E280" s="373"/>
      <c r="F280" s="373"/>
      <c r="G280" s="373"/>
      <c r="H280" s="373"/>
      <c r="I280" s="373"/>
      <c r="J280" s="373"/>
      <c r="K280" s="373"/>
      <c r="L280" s="373"/>
    </row>
    <row r="281" spans="1:12" x14ac:dyDescent="0.25">
      <c r="A281" s="388"/>
      <c r="B281" s="373"/>
      <c r="C281" s="373"/>
      <c r="D281" s="373"/>
      <c r="E281" s="373"/>
      <c r="F281" s="373"/>
      <c r="G281" s="373"/>
      <c r="H281" s="373"/>
      <c r="I281" s="373"/>
      <c r="J281" s="373"/>
      <c r="K281" s="373"/>
      <c r="L281" s="373"/>
    </row>
    <row r="282" spans="1:12" x14ac:dyDescent="0.25">
      <c r="A282" s="388"/>
      <c r="B282" s="373"/>
      <c r="C282" s="373"/>
      <c r="D282" s="373"/>
      <c r="E282" s="373"/>
      <c r="F282" s="373"/>
      <c r="G282" s="373"/>
      <c r="H282" s="373"/>
      <c r="I282" s="373"/>
      <c r="J282" s="373"/>
      <c r="K282" s="373"/>
      <c r="L282" s="373"/>
    </row>
    <row r="283" spans="1:12" x14ac:dyDescent="0.25">
      <c r="A283" s="388"/>
      <c r="B283" s="373"/>
      <c r="C283" s="373"/>
      <c r="D283" s="373"/>
      <c r="E283" s="373"/>
      <c r="F283" s="373"/>
      <c r="G283" s="373"/>
      <c r="H283" s="373"/>
      <c r="I283" s="373"/>
      <c r="J283" s="373"/>
      <c r="K283" s="373"/>
      <c r="L283" s="373"/>
    </row>
    <row r="284" spans="1:12" x14ac:dyDescent="0.25">
      <c r="A284" s="388"/>
      <c r="B284" s="373"/>
      <c r="C284" s="373"/>
      <c r="D284" s="373"/>
      <c r="E284" s="373"/>
      <c r="F284" s="373"/>
      <c r="G284" s="373"/>
      <c r="H284" s="373"/>
      <c r="I284" s="373"/>
      <c r="J284" s="373"/>
      <c r="K284" s="373"/>
      <c r="L284" s="373"/>
    </row>
    <row r="285" spans="1:12" x14ac:dyDescent="0.25">
      <c r="A285" s="388"/>
      <c r="B285" s="373"/>
      <c r="C285" s="373"/>
      <c r="D285" s="373"/>
      <c r="E285" s="373"/>
      <c r="F285" s="373"/>
      <c r="G285" s="373"/>
      <c r="H285" s="373"/>
      <c r="I285" s="373"/>
      <c r="J285" s="373"/>
      <c r="K285" s="373"/>
      <c r="L285" s="373"/>
    </row>
    <row r="286" spans="1:12" x14ac:dyDescent="0.25">
      <c r="A286" s="388"/>
      <c r="B286" s="373"/>
      <c r="C286" s="373"/>
      <c r="D286" s="373"/>
      <c r="E286" s="373"/>
      <c r="F286" s="373"/>
      <c r="G286" s="373"/>
      <c r="H286" s="373"/>
      <c r="I286" s="373"/>
      <c r="J286" s="373"/>
      <c r="K286" s="373"/>
      <c r="L286" s="373"/>
    </row>
    <row r="287" spans="1:12" x14ac:dyDescent="0.25">
      <c r="A287" s="388"/>
      <c r="B287" s="373"/>
      <c r="C287" s="373"/>
      <c r="D287" s="373"/>
      <c r="E287" s="373"/>
      <c r="F287" s="373"/>
      <c r="G287" s="373"/>
      <c r="H287" s="373"/>
      <c r="I287" s="373"/>
      <c r="J287" s="373"/>
      <c r="K287" s="373"/>
      <c r="L287" s="373"/>
    </row>
    <row r="288" spans="1:12" x14ac:dyDescent="0.25">
      <c r="A288" s="388"/>
      <c r="B288" s="373"/>
      <c r="C288" s="373"/>
      <c r="D288" s="373"/>
      <c r="E288" s="373"/>
      <c r="F288" s="373"/>
      <c r="G288" s="373"/>
      <c r="H288" s="373"/>
      <c r="I288" s="373"/>
      <c r="J288" s="373"/>
      <c r="K288" s="373"/>
      <c r="L288" s="373"/>
    </row>
    <row r="289" spans="1:12" x14ac:dyDescent="0.25">
      <c r="A289" s="388"/>
      <c r="B289" s="373"/>
      <c r="C289" s="373"/>
      <c r="D289" s="373"/>
      <c r="E289" s="373"/>
      <c r="F289" s="373"/>
      <c r="G289" s="373"/>
      <c r="H289" s="373"/>
      <c r="I289" s="373"/>
      <c r="J289" s="373"/>
      <c r="K289" s="373"/>
      <c r="L289" s="373"/>
    </row>
    <row r="290" spans="1:12" x14ac:dyDescent="0.25">
      <c r="A290" s="388"/>
      <c r="B290" s="373"/>
      <c r="C290" s="373"/>
      <c r="D290" s="373"/>
      <c r="E290" s="373"/>
      <c r="F290" s="373"/>
      <c r="G290" s="373"/>
      <c r="H290" s="373"/>
      <c r="I290" s="373"/>
      <c r="J290" s="373"/>
      <c r="K290" s="373"/>
      <c r="L290" s="373"/>
    </row>
    <row r="291" spans="1:12" x14ac:dyDescent="0.25">
      <c r="A291" s="388"/>
      <c r="B291" s="373"/>
      <c r="C291" s="373"/>
      <c r="D291" s="373"/>
      <c r="E291" s="373"/>
      <c r="F291" s="373"/>
      <c r="G291" s="373"/>
      <c r="H291" s="373"/>
      <c r="I291" s="373"/>
      <c r="J291" s="373"/>
      <c r="K291" s="373"/>
      <c r="L291" s="373"/>
    </row>
    <row r="292" spans="1:12" x14ac:dyDescent="0.25">
      <c r="A292" s="388"/>
      <c r="B292" s="373"/>
      <c r="C292" s="373"/>
      <c r="D292" s="373"/>
      <c r="E292" s="373"/>
      <c r="F292" s="373"/>
      <c r="G292" s="373"/>
      <c r="H292" s="373"/>
      <c r="I292" s="373"/>
      <c r="J292" s="373"/>
      <c r="K292" s="373"/>
      <c r="L292" s="373"/>
    </row>
    <row r="293" spans="1:12" x14ac:dyDescent="0.25">
      <c r="A293" s="388"/>
      <c r="B293" s="373"/>
      <c r="C293" s="373"/>
      <c r="D293" s="373"/>
      <c r="E293" s="373"/>
      <c r="F293" s="373"/>
      <c r="G293" s="373"/>
      <c r="H293" s="373"/>
      <c r="I293" s="373"/>
      <c r="J293" s="373"/>
      <c r="K293" s="373"/>
      <c r="L293" s="373"/>
    </row>
    <row r="294" spans="1:12" x14ac:dyDescent="0.25">
      <c r="A294" s="388"/>
      <c r="B294" s="373"/>
      <c r="C294" s="373"/>
      <c r="D294" s="373"/>
      <c r="E294" s="373"/>
      <c r="F294" s="373"/>
      <c r="G294" s="373"/>
      <c r="H294" s="373"/>
      <c r="I294" s="373"/>
      <c r="J294" s="373"/>
      <c r="K294" s="373"/>
      <c r="L294" s="373"/>
    </row>
    <row r="295" spans="1:12" x14ac:dyDescent="0.25">
      <c r="A295" s="388"/>
      <c r="B295" s="373"/>
      <c r="C295" s="373"/>
      <c r="D295" s="373"/>
      <c r="E295" s="373"/>
      <c r="F295" s="373"/>
      <c r="G295" s="373"/>
      <c r="H295" s="373"/>
      <c r="I295" s="373"/>
      <c r="J295" s="373"/>
      <c r="K295" s="373"/>
      <c r="L295" s="373"/>
    </row>
    <row r="296" spans="1:12" x14ac:dyDescent="0.25">
      <c r="A296" s="388"/>
      <c r="B296" s="373"/>
      <c r="C296" s="373"/>
      <c r="D296" s="373"/>
      <c r="E296" s="373"/>
      <c r="F296" s="373"/>
      <c r="G296" s="373"/>
      <c r="H296" s="373"/>
      <c r="I296" s="373"/>
      <c r="J296" s="373"/>
      <c r="K296" s="373"/>
      <c r="L296" s="373"/>
    </row>
    <row r="297" spans="1:12" x14ac:dyDescent="0.25">
      <c r="A297" s="388"/>
      <c r="B297" s="373"/>
      <c r="C297" s="373"/>
      <c r="D297" s="373"/>
      <c r="E297" s="373"/>
      <c r="F297" s="373"/>
      <c r="G297" s="373"/>
      <c r="H297" s="373"/>
      <c r="I297" s="373"/>
      <c r="J297" s="373"/>
      <c r="K297" s="373"/>
      <c r="L297" s="373"/>
    </row>
    <row r="298" spans="1:12" x14ac:dyDescent="0.25">
      <c r="A298" s="388"/>
      <c r="B298" s="373"/>
      <c r="C298" s="373"/>
      <c r="D298" s="373"/>
      <c r="E298" s="373"/>
      <c r="F298" s="373"/>
      <c r="G298" s="373"/>
      <c r="H298" s="373"/>
      <c r="I298" s="373"/>
      <c r="J298" s="373"/>
      <c r="K298" s="373"/>
      <c r="L298" s="373"/>
    </row>
    <row r="299" spans="1:12" x14ac:dyDescent="0.25">
      <c r="A299" s="388"/>
      <c r="B299" s="373"/>
      <c r="C299" s="373"/>
      <c r="D299" s="373"/>
      <c r="E299" s="373"/>
      <c r="F299" s="373"/>
      <c r="G299" s="373"/>
      <c r="H299" s="373"/>
      <c r="I299" s="373"/>
      <c r="J299" s="373"/>
      <c r="K299" s="373"/>
      <c r="L299" s="373"/>
    </row>
    <row r="300" spans="1:12" x14ac:dyDescent="0.25">
      <c r="A300" s="388"/>
      <c r="B300" s="373"/>
      <c r="C300" s="373"/>
      <c r="D300" s="373"/>
      <c r="E300" s="373"/>
      <c r="F300" s="373"/>
      <c r="G300" s="373"/>
      <c r="H300" s="373"/>
      <c r="I300" s="373"/>
      <c r="J300" s="373"/>
      <c r="K300" s="373"/>
      <c r="L300" s="373"/>
    </row>
    <row r="301" spans="1:12" x14ac:dyDescent="0.25">
      <c r="A301" s="388"/>
      <c r="B301" s="373"/>
      <c r="C301" s="373"/>
      <c r="D301" s="373"/>
      <c r="E301" s="373"/>
      <c r="F301" s="373"/>
      <c r="G301" s="373"/>
      <c r="H301" s="373"/>
      <c r="I301" s="373"/>
      <c r="J301" s="373"/>
      <c r="K301" s="373"/>
      <c r="L301" s="373"/>
    </row>
    <row r="302" spans="1:12" x14ac:dyDescent="0.25">
      <c r="A302" s="388"/>
      <c r="B302" s="373"/>
      <c r="C302" s="373"/>
      <c r="D302" s="373"/>
      <c r="E302" s="373"/>
      <c r="F302" s="373"/>
      <c r="G302" s="373"/>
      <c r="H302" s="373"/>
      <c r="I302" s="373"/>
      <c r="J302" s="373"/>
      <c r="K302" s="373"/>
      <c r="L302" s="373"/>
    </row>
    <row r="303" spans="1:12" x14ac:dyDescent="0.25">
      <c r="A303" s="388"/>
      <c r="B303" s="373"/>
      <c r="C303" s="373"/>
      <c r="D303" s="373"/>
      <c r="E303" s="373"/>
      <c r="F303" s="373"/>
      <c r="G303" s="373"/>
      <c r="H303" s="373"/>
      <c r="I303" s="373"/>
      <c r="J303" s="373"/>
      <c r="K303" s="373"/>
      <c r="L303" s="373"/>
    </row>
    <row r="304" spans="1:12" x14ac:dyDescent="0.25">
      <c r="A304" s="388"/>
      <c r="B304" s="373"/>
      <c r="C304" s="373"/>
      <c r="D304" s="373"/>
      <c r="E304" s="373"/>
      <c r="F304" s="373"/>
      <c r="G304" s="373"/>
      <c r="H304" s="373"/>
      <c r="I304" s="373"/>
      <c r="J304" s="373"/>
      <c r="K304" s="373"/>
      <c r="L304" s="373"/>
    </row>
    <row r="305" spans="1:12" x14ac:dyDescent="0.25">
      <c r="A305" s="388"/>
      <c r="B305" s="373"/>
      <c r="C305" s="373"/>
      <c r="D305" s="373"/>
      <c r="E305" s="373"/>
      <c r="F305" s="373"/>
      <c r="G305" s="373"/>
      <c r="H305" s="373"/>
      <c r="I305" s="373"/>
      <c r="J305" s="373"/>
      <c r="K305" s="373"/>
      <c r="L305" s="373"/>
    </row>
    <row r="306" spans="1:12" x14ac:dyDescent="0.25">
      <c r="A306" s="388"/>
      <c r="B306" s="373"/>
      <c r="C306" s="373"/>
      <c r="D306" s="373"/>
      <c r="E306" s="373"/>
      <c r="F306" s="373"/>
      <c r="G306" s="373"/>
      <c r="H306" s="373"/>
      <c r="I306" s="373"/>
      <c r="J306" s="373"/>
      <c r="K306" s="373"/>
      <c r="L306" s="373"/>
    </row>
    <row r="307" spans="1:12" x14ac:dyDescent="0.25">
      <c r="A307" s="388"/>
      <c r="B307" s="373"/>
      <c r="C307" s="373"/>
      <c r="D307" s="373"/>
      <c r="E307" s="373"/>
      <c r="F307" s="373"/>
      <c r="G307" s="373"/>
      <c r="H307" s="373"/>
      <c r="I307" s="373"/>
      <c r="J307" s="373"/>
      <c r="K307" s="373"/>
      <c r="L307" s="373"/>
    </row>
    <row r="308" spans="1:12" x14ac:dyDescent="0.25">
      <c r="A308" s="388"/>
      <c r="B308" s="373"/>
      <c r="C308" s="373"/>
      <c r="D308" s="373"/>
      <c r="E308" s="373"/>
      <c r="F308" s="373"/>
      <c r="G308" s="373"/>
      <c r="H308" s="373"/>
      <c r="I308" s="373"/>
      <c r="J308" s="373"/>
      <c r="K308" s="373"/>
      <c r="L308" s="373"/>
    </row>
    <row r="309" spans="1:12" x14ac:dyDescent="0.25">
      <c r="A309" s="388"/>
      <c r="B309" s="373"/>
      <c r="C309" s="373"/>
      <c r="D309" s="373"/>
      <c r="E309" s="373"/>
      <c r="F309" s="373"/>
      <c r="G309" s="373"/>
      <c r="H309" s="373"/>
      <c r="I309" s="373"/>
      <c r="J309" s="373"/>
      <c r="K309" s="373"/>
      <c r="L309" s="373"/>
    </row>
    <row r="310" spans="1:12" x14ac:dyDescent="0.25">
      <c r="A310" s="388"/>
      <c r="B310" s="373"/>
      <c r="C310" s="373"/>
      <c r="D310" s="373"/>
      <c r="E310" s="373"/>
      <c r="F310" s="373"/>
      <c r="G310" s="373"/>
      <c r="H310" s="373"/>
      <c r="I310" s="373"/>
      <c r="J310" s="373"/>
      <c r="K310" s="373"/>
      <c r="L310" s="373"/>
    </row>
    <row r="311" spans="1:12" x14ac:dyDescent="0.25">
      <c r="A311" s="388"/>
      <c r="B311" s="373"/>
      <c r="C311" s="373"/>
      <c r="D311" s="373"/>
      <c r="E311" s="373"/>
      <c r="F311" s="373"/>
      <c r="G311" s="373"/>
      <c r="H311" s="373"/>
      <c r="I311" s="373"/>
      <c r="J311" s="373"/>
      <c r="K311" s="373"/>
      <c r="L311" s="373"/>
    </row>
    <row r="312" spans="1:12" x14ac:dyDescent="0.25">
      <c r="A312" s="388"/>
      <c r="B312" s="373"/>
      <c r="C312" s="373"/>
      <c r="D312" s="373"/>
      <c r="E312" s="373"/>
      <c r="F312" s="373"/>
      <c r="G312" s="373"/>
      <c r="H312" s="373"/>
      <c r="I312" s="373"/>
      <c r="J312" s="373"/>
      <c r="K312" s="373"/>
      <c r="L312" s="373"/>
    </row>
    <row r="313" spans="1:12" x14ac:dyDescent="0.25">
      <c r="A313" s="388"/>
      <c r="B313" s="373"/>
      <c r="C313" s="373"/>
      <c r="D313" s="373"/>
      <c r="E313" s="373"/>
      <c r="F313" s="373"/>
      <c r="G313" s="373"/>
      <c r="H313" s="373"/>
      <c r="I313" s="373"/>
      <c r="J313" s="373"/>
      <c r="K313" s="373"/>
      <c r="L313" s="373"/>
    </row>
    <row r="314" spans="1:12" x14ac:dyDescent="0.25">
      <c r="A314" s="388"/>
      <c r="B314" s="373"/>
      <c r="C314" s="373"/>
      <c r="D314" s="373"/>
      <c r="E314" s="373"/>
      <c r="F314" s="373"/>
      <c r="G314" s="373"/>
      <c r="H314" s="373"/>
      <c r="I314" s="373"/>
      <c r="J314" s="373"/>
      <c r="K314" s="373"/>
      <c r="L314" s="373"/>
    </row>
    <row r="315" spans="1:12" x14ac:dyDescent="0.25">
      <c r="A315" s="388"/>
      <c r="B315" s="373"/>
      <c r="C315" s="373"/>
      <c r="D315" s="373"/>
      <c r="E315" s="373"/>
      <c r="F315" s="373"/>
      <c r="G315" s="373"/>
      <c r="H315" s="373"/>
      <c r="I315" s="373"/>
      <c r="J315" s="373"/>
      <c r="K315" s="373"/>
      <c r="L315" s="373"/>
    </row>
    <row r="316" spans="1:12" x14ac:dyDescent="0.25">
      <c r="A316" s="388"/>
      <c r="B316" s="373"/>
      <c r="C316" s="373"/>
      <c r="D316" s="373"/>
      <c r="E316" s="373"/>
      <c r="F316" s="373"/>
      <c r="G316" s="373"/>
      <c r="H316" s="373"/>
      <c r="I316" s="373"/>
      <c r="J316" s="373"/>
      <c r="K316" s="373"/>
      <c r="L316" s="373"/>
    </row>
    <row r="317" spans="1:12" x14ac:dyDescent="0.25">
      <c r="A317" s="388"/>
      <c r="B317" s="373"/>
      <c r="C317" s="373"/>
      <c r="D317" s="373"/>
      <c r="E317" s="373"/>
      <c r="F317" s="373"/>
      <c r="G317" s="373"/>
      <c r="H317" s="373"/>
      <c r="I317" s="373"/>
      <c r="J317" s="373"/>
      <c r="K317" s="373"/>
      <c r="L317" s="373"/>
    </row>
    <row r="318" spans="1:12" x14ac:dyDescent="0.25">
      <c r="A318" s="388"/>
      <c r="B318" s="373"/>
      <c r="C318" s="373"/>
      <c r="D318" s="373"/>
      <c r="E318" s="373"/>
      <c r="F318" s="373"/>
      <c r="G318" s="373"/>
      <c r="H318" s="373"/>
      <c r="I318" s="373"/>
      <c r="J318" s="373"/>
      <c r="K318" s="373"/>
      <c r="L318" s="373"/>
    </row>
    <row r="319" spans="1:12" x14ac:dyDescent="0.25">
      <c r="A319" s="388"/>
      <c r="B319" s="373"/>
      <c r="C319" s="373"/>
      <c r="D319" s="373"/>
      <c r="E319" s="373"/>
      <c r="F319" s="373"/>
      <c r="G319" s="373"/>
      <c r="H319" s="373"/>
      <c r="I319" s="373"/>
      <c r="J319" s="373"/>
      <c r="K319" s="373"/>
      <c r="L319" s="373"/>
    </row>
    <row r="320" spans="1:12" x14ac:dyDescent="0.25">
      <c r="A320" s="388"/>
      <c r="B320" s="373"/>
      <c r="C320" s="373"/>
      <c r="D320" s="373"/>
      <c r="E320" s="373"/>
      <c r="F320" s="373"/>
      <c r="G320" s="373"/>
      <c r="H320" s="373"/>
      <c r="I320" s="373"/>
      <c r="J320" s="373"/>
      <c r="K320" s="373"/>
      <c r="L320" s="373"/>
    </row>
    <row r="321" spans="1:12" x14ac:dyDescent="0.25">
      <c r="A321" s="388"/>
      <c r="B321" s="373"/>
      <c r="C321" s="373"/>
      <c r="D321" s="373"/>
      <c r="E321" s="373"/>
      <c r="F321" s="373"/>
      <c r="G321" s="373"/>
      <c r="H321" s="373"/>
      <c r="I321" s="373"/>
      <c r="J321" s="373"/>
      <c r="K321" s="373"/>
      <c r="L321" s="373"/>
    </row>
    <row r="322" spans="1:12" x14ac:dyDescent="0.25">
      <c r="A322" s="388"/>
      <c r="B322" s="373"/>
      <c r="C322" s="373"/>
      <c r="D322" s="373"/>
      <c r="E322" s="373"/>
      <c r="F322" s="373"/>
      <c r="G322" s="373"/>
      <c r="H322" s="373"/>
      <c r="I322" s="373"/>
      <c r="J322" s="373"/>
      <c r="K322" s="373"/>
      <c r="L322" s="373"/>
    </row>
    <row r="323" spans="1:12" x14ac:dyDescent="0.25">
      <c r="A323" s="388"/>
      <c r="B323" s="373"/>
      <c r="C323" s="373"/>
      <c r="D323" s="373"/>
      <c r="E323" s="373"/>
      <c r="F323" s="373"/>
      <c r="G323" s="373"/>
      <c r="H323" s="373"/>
      <c r="I323" s="373"/>
      <c r="J323" s="373"/>
      <c r="K323" s="373"/>
      <c r="L323" s="373"/>
    </row>
    <row r="324" spans="1:12" x14ac:dyDescent="0.25">
      <c r="A324" s="388"/>
      <c r="B324" s="373"/>
      <c r="C324" s="373"/>
      <c r="D324" s="373"/>
      <c r="E324" s="373"/>
      <c r="F324" s="373"/>
      <c r="G324" s="373"/>
      <c r="H324" s="373"/>
      <c r="I324" s="373"/>
      <c r="J324" s="373"/>
      <c r="K324" s="373"/>
      <c r="L324" s="373"/>
    </row>
    <row r="325" spans="1:12" x14ac:dyDescent="0.25">
      <c r="A325" s="388"/>
      <c r="B325" s="373"/>
      <c r="C325" s="373"/>
      <c r="D325" s="373"/>
      <c r="E325" s="373"/>
      <c r="F325" s="373"/>
      <c r="G325" s="373"/>
      <c r="H325" s="373"/>
      <c r="I325" s="373"/>
      <c r="J325" s="373"/>
      <c r="K325" s="373"/>
      <c r="L325" s="373"/>
    </row>
    <row r="326" spans="1:12" x14ac:dyDescent="0.25">
      <c r="A326" s="388"/>
      <c r="B326" s="373"/>
      <c r="C326" s="373"/>
      <c r="D326" s="373"/>
      <c r="E326" s="373"/>
      <c r="F326" s="373"/>
      <c r="G326" s="373"/>
      <c r="H326" s="373"/>
      <c r="I326" s="373"/>
      <c r="J326" s="373"/>
      <c r="K326" s="373"/>
      <c r="L326" s="373"/>
    </row>
    <row r="327" spans="1:12" x14ac:dyDescent="0.25">
      <c r="A327" s="388"/>
      <c r="B327" s="373"/>
      <c r="C327" s="373"/>
      <c r="D327" s="373"/>
      <c r="E327" s="373"/>
      <c r="F327" s="373"/>
      <c r="G327" s="373"/>
      <c r="H327" s="373"/>
      <c r="I327" s="373"/>
      <c r="J327" s="373"/>
      <c r="K327" s="373"/>
      <c r="L327" s="373"/>
    </row>
    <row r="328" spans="1:12" x14ac:dyDescent="0.25">
      <c r="A328" s="388"/>
      <c r="B328" s="373"/>
      <c r="C328" s="373"/>
      <c r="D328" s="373"/>
      <c r="E328" s="373"/>
      <c r="F328" s="373"/>
      <c r="G328" s="373"/>
      <c r="H328" s="373"/>
      <c r="I328" s="373"/>
      <c r="J328" s="373"/>
      <c r="K328" s="373"/>
      <c r="L328" s="373"/>
    </row>
    <row r="329" spans="1:12" x14ac:dyDescent="0.25">
      <c r="A329" s="388"/>
      <c r="B329" s="373"/>
      <c r="C329" s="373"/>
      <c r="D329" s="373"/>
      <c r="E329" s="373"/>
      <c r="F329" s="373"/>
      <c r="G329" s="373"/>
      <c r="H329" s="373"/>
      <c r="I329" s="373"/>
      <c r="J329" s="373"/>
      <c r="K329" s="373"/>
      <c r="L329" s="373"/>
    </row>
    <row r="330" spans="1:12" x14ac:dyDescent="0.25">
      <c r="A330" s="388"/>
      <c r="B330" s="373"/>
      <c r="C330" s="373"/>
      <c r="D330" s="373"/>
      <c r="E330" s="373"/>
      <c r="F330" s="373"/>
      <c r="G330" s="373"/>
      <c r="H330" s="373"/>
      <c r="I330" s="373"/>
      <c r="J330" s="373"/>
      <c r="K330" s="373"/>
      <c r="L330" s="373"/>
    </row>
    <row r="331" spans="1:12" x14ac:dyDescent="0.25">
      <c r="A331" s="388"/>
      <c r="B331" s="373"/>
      <c r="C331" s="373"/>
      <c r="D331" s="373"/>
      <c r="E331" s="373"/>
      <c r="F331" s="373"/>
      <c r="G331" s="373"/>
      <c r="H331" s="373"/>
      <c r="I331" s="373"/>
      <c r="J331" s="373"/>
      <c r="K331" s="373"/>
      <c r="L331" s="373"/>
    </row>
    <row r="332" spans="1:12" x14ac:dyDescent="0.25">
      <c r="A332" s="388"/>
      <c r="B332" s="373"/>
      <c r="C332" s="373"/>
      <c r="D332" s="373"/>
      <c r="E332" s="373"/>
      <c r="F332" s="373"/>
      <c r="G332" s="373"/>
      <c r="H332" s="373"/>
      <c r="I332" s="373"/>
      <c r="J332" s="373"/>
      <c r="K332" s="373"/>
      <c r="L332" s="373"/>
    </row>
    <row r="333" spans="1:12" x14ac:dyDescent="0.25">
      <c r="A333" s="388"/>
      <c r="B333" s="373"/>
      <c r="C333" s="373"/>
      <c r="D333" s="373"/>
      <c r="E333" s="373"/>
      <c r="F333" s="373"/>
      <c r="G333" s="373"/>
      <c r="H333" s="373"/>
      <c r="I333" s="373"/>
      <c r="J333" s="373"/>
      <c r="K333" s="373"/>
      <c r="L333" s="373"/>
    </row>
    <row r="334" spans="1:12" x14ac:dyDescent="0.25">
      <c r="A334" s="388"/>
      <c r="B334" s="373"/>
      <c r="C334" s="373"/>
      <c r="D334" s="373"/>
      <c r="E334" s="373"/>
      <c r="F334" s="373"/>
      <c r="G334" s="373"/>
      <c r="H334" s="373"/>
      <c r="I334" s="373"/>
      <c r="J334" s="373"/>
      <c r="K334" s="373"/>
      <c r="L334" s="373"/>
    </row>
    <row r="335" spans="1:12" x14ac:dyDescent="0.25">
      <c r="A335" s="388"/>
      <c r="B335" s="373"/>
      <c r="C335" s="373"/>
      <c r="D335" s="373"/>
      <c r="E335" s="373"/>
      <c r="F335" s="373"/>
      <c r="G335" s="373"/>
      <c r="H335" s="373"/>
      <c r="I335" s="373"/>
      <c r="J335" s="373"/>
      <c r="K335" s="373"/>
      <c r="L335" s="373"/>
    </row>
    <row r="336" spans="1:12" x14ac:dyDescent="0.25">
      <c r="A336" s="388"/>
      <c r="B336" s="373"/>
      <c r="C336" s="373"/>
      <c r="D336" s="373"/>
      <c r="E336" s="373"/>
      <c r="F336" s="373"/>
      <c r="G336" s="373"/>
      <c r="H336" s="373"/>
      <c r="I336" s="373"/>
      <c r="J336" s="373"/>
      <c r="K336" s="373"/>
      <c r="L336" s="373"/>
    </row>
    <row r="337" spans="1:12" x14ac:dyDescent="0.25">
      <c r="A337" s="388"/>
      <c r="B337" s="373"/>
      <c r="C337" s="373"/>
      <c r="D337" s="373"/>
      <c r="E337" s="373"/>
      <c r="F337" s="373"/>
      <c r="G337" s="373"/>
      <c r="H337" s="373"/>
      <c r="I337" s="373"/>
      <c r="J337" s="373"/>
      <c r="K337" s="373"/>
      <c r="L337" s="373"/>
    </row>
    <row r="338" spans="1:12" x14ac:dyDescent="0.25">
      <c r="A338" s="388"/>
      <c r="B338" s="373"/>
      <c r="C338" s="373"/>
      <c r="D338" s="373"/>
      <c r="E338" s="373"/>
      <c r="F338" s="373"/>
      <c r="G338" s="373"/>
      <c r="H338" s="373"/>
      <c r="I338" s="373"/>
      <c r="J338" s="373"/>
      <c r="K338" s="373"/>
      <c r="L338" s="373"/>
    </row>
    <row r="339" spans="1:12" x14ac:dyDescent="0.25">
      <c r="A339" s="388"/>
      <c r="B339" s="373"/>
      <c r="C339" s="373"/>
      <c r="D339" s="373"/>
      <c r="E339" s="373"/>
      <c r="F339" s="373"/>
      <c r="G339" s="373"/>
      <c r="H339" s="373"/>
      <c r="I339" s="373"/>
      <c r="J339" s="373"/>
      <c r="K339" s="373"/>
      <c r="L339" s="373"/>
    </row>
    <row r="340" spans="1:12" x14ac:dyDescent="0.25">
      <c r="A340" s="388"/>
      <c r="B340" s="373"/>
      <c r="C340" s="373"/>
      <c r="D340" s="373"/>
      <c r="E340" s="373"/>
      <c r="F340" s="373"/>
      <c r="G340" s="373"/>
      <c r="H340" s="373"/>
      <c r="I340" s="373"/>
      <c r="J340" s="373"/>
      <c r="K340" s="373"/>
      <c r="L340" s="373"/>
    </row>
    <row r="341" spans="1:12" x14ac:dyDescent="0.25">
      <c r="A341" s="388"/>
      <c r="B341" s="373"/>
      <c r="C341" s="373"/>
      <c r="D341" s="373"/>
      <c r="E341" s="373"/>
      <c r="F341" s="373"/>
      <c r="G341" s="373"/>
      <c r="H341" s="373"/>
      <c r="I341" s="373"/>
      <c r="J341" s="373"/>
      <c r="K341" s="373"/>
      <c r="L341" s="373"/>
    </row>
    <row r="342" spans="1:12" x14ac:dyDescent="0.25">
      <c r="A342" s="388"/>
      <c r="B342" s="373"/>
      <c r="C342" s="373"/>
      <c r="D342" s="373"/>
      <c r="E342" s="373"/>
      <c r="F342" s="373"/>
      <c r="G342" s="373"/>
      <c r="H342" s="373"/>
      <c r="I342" s="373"/>
      <c r="J342" s="373"/>
      <c r="K342" s="373"/>
      <c r="L342" s="373"/>
    </row>
    <row r="343" spans="1:12" x14ac:dyDescent="0.25">
      <c r="A343" s="388"/>
      <c r="B343" s="373"/>
      <c r="C343" s="373"/>
      <c r="D343" s="373"/>
      <c r="E343" s="373"/>
      <c r="F343" s="373"/>
      <c r="G343" s="373"/>
      <c r="H343" s="373"/>
      <c r="I343" s="373"/>
      <c r="J343" s="373"/>
      <c r="K343" s="373"/>
      <c r="L343" s="373"/>
    </row>
    <row r="344" spans="1:12" x14ac:dyDescent="0.25">
      <c r="A344" s="388"/>
      <c r="B344" s="373"/>
      <c r="C344" s="373"/>
      <c r="D344" s="373"/>
      <c r="E344" s="373"/>
      <c r="F344" s="373"/>
      <c r="G344" s="373"/>
      <c r="H344" s="373"/>
      <c r="I344" s="373"/>
      <c r="J344" s="373"/>
      <c r="K344" s="373"/>
      <c r="L344" s="373"/>
    </row>
    <row r="345" spans="1:12" x14ac:dyDescent="0.25">
      <c r="A345" s="388"/>
      <c r="B345" s="373"/>
      <c r="C345" s="373"/>
      <c r="D345" s="373"/>
      <c r="E345" s="373"/>
      <c r="F345" s="373"/>
      <c r="G345" s="373"/>
      <c r="H345" s="373"/>
      <c r="I345" s="373"/>
      <c r="J345" s="373"/>
      <c r="K345" s="373"/>
      <c r="L345" s="373"/>
    </row>
    <row r="346" spans="1:12" x14ac:dyDescent="0.25">
      <c r="A346" s="388"/>
      <c r="B346" s="373"/>
      <c r="C346" s="373"/>
      <c r="D346" s="373"/>
      <c r="E346" s="373"/>
      <c r="F346" s="373"/>
      <c r="G346" s="373"/>
      <c r="H346" s="373"/>
      <c r="I346" s="373"/>
      <c r="J346" s="373"/>
      <c r="K346" s="373"/>
      <c r="L346" s="373"/>
    </row>
    <row r="347" spans="1:12" x14ac:dyDescent="0.25">
      <c r="A347" s="388"/>
      <c r="B347" s="373"/>
      <c r="C347" s="373"/>
      <c r="D347" s="373"/>
      <c r="E347" s="373"/>
      <c r="F347" s="373"/>
      <c r="G347" s="373"/>
      <c r="H347" s="373"/>
      <c r="I347" s="373"/>
      <c r="J347" s="373"/>
      <c r="K347" s="373"/>
      <c r="L347" s="373"/>
    </row>
    <row r="348" spans="1:12" x14ac:dyDescent="0.25">
      <c r="A348" s="388"/>
      <c r="B348" s="373"/>
      <c r="C348" s="373"/>
      <c r="D348" s="373"/>
      <c r="E348" s="373"/>
      <c r="F348" s="373"/>
      <c r="G348" s="373"/>
      <c r="H348" s="373"/>
      <c r="I348" s="373"/>
      <c r="J348" s="373"/>
      <c r="K348" s="373"/>
      <c r="L348" s="373"/>
    </row>
    <row r="349" spans="1:12" x14ac:dyDescent="0.25">
      <c r="A349" s="388"/>
      <c r="B349" s="373"/>
      <c r="C349" s="373"/>
      <c r="D349" s="373"/>
      <c r="E349" s="373"/>
      <c r="F349" s="373"/>
      <c r="G349" s="373"/>
      <c r="H349" s="373"/>
      <c r="I349" s="373"/>
      <c r="J349" s="373"/>
      <c r="K349" s="373"/>
      <c r="L349" s="373"/>
    </row>
    <row r="350" spans="1:12" x14ac:dyDescent="0.25">
      <c r="A350" s="388"/>
      <c r="B350" s="373"/>
      <c r="C350" s="373"/>
      <c r="D350" s="373"/>
      <c r="E350" s="373"/>
      <c r="F350" s="373"/>
      <c r="G350" s="373"/>
      <c r="H350" s="373"/>
      <c r="I350" s="373"/>
      <c r="J350" s="373"/>
      <c r="K350" s="373"/>
      <c r="L350" s="373"/>
    </row>
    <row r="351" spans="1:12" x14ac:dyDescent="0.25">
      <c r="A351" s="388"/>
      <c r="B351" s="373"/>
      <c r="C351" s="373"/>
      <c r="D351" s="373"/>
      <c r="E351" s="373"/>
      <c r="F351" s="373"/>
      <c r="G351" s="373"/>
      <c r="H351" s="373"/>
      <c r="I351" s="373"/>
      <c r="J351" s="373"/>
      <c r="K351" s="373"/>
      <c r="L351" s="373"/>
    </row>
    <row r="352" spans="1:12" x14ac:dyDescent="0.25">
      <c r="A352" s="388"/>
      <c r="B352" s="373"/>
      <c r="C352" s="373"/>
      <c r="D352" s="373"/>
      <c r="E352" s="373"/>
      <c r="F352" s="373"/>
      <c r="G352" s="373"/>
      <c r="H352" s="373"/>
      <c r="I352" s="373"/>
      <c r="J352" s="373"/>
      <c r="K352" s="373"/>
      <c r="L352" s="373"/>
    </row>
    <row r="353" spans="1:12" x14ac:dyDescent="0.25">
      <c r="A353" s="388"/>
      <c r="B353" s="373"/>
      <c r="C353" s="373"/>
      <c r="D353" s="373"/>
      <c r="E353" s="373"/>
      <c r="F353" s="373"/>
      <c r="G353" s="373"/>
      <c r="H353" s="373"/>
      <c r="I353" s="373"/>
      <c r="J353" s="373"/>
      <c r="K353" s="373"/>
      <c r="L353" s="373"/>
    </row>
    <row r="354" spans="1:12" x14ac:dyDescent="0.25">
      <c r="A354" s="388"/>
      <c r="B354" s="373"/>
      <c r="C354" s="373"/>
      <c r="D354" s="373"/>
      <c r="E354" s="373"/>
      <c r="F354" s="373"/>
      <c r="G354" s="373"/>
      <c r="H354" s="373"/>
      <c r="I354" s="373"/>
      <c r="J354" s="373"/>
      <c r="K354" s="373"/>
      <c r="L354" s="373"/>
    </row>
    <row r="355" spans="1:12" x14ac:dyDescent="0.25">
      <c r="A355" s="388"/>
      <c r="B355" s="373"/>
      <c r="C355" s="373"/>
      <c r="D355" s="373"/>
      <c r="E355" s="373"/>
      <c r="F355" s="373"/>
      <c r="G355" s="373"/>
      <c r="H355" s="373"/>
      <c r="I355" s="373"/>
      <c r="J355" s="373"/>
      <c r="K355" s="373"/>
      <c r="L355" s="373"/>
    </row>
    <row r="356" spans="1:12" x14ac:dyDescent="0.25">
      <c r="A356" s="388"/>
      <c r="B356" s="373"/>
      <c r="C356" s="373"/>
      <c r="D356" s="373"/>
      <c r="E356" s="373"/>
      <c r="F356" s="373"/>
      <c r="G356" s="373"/>
      <c r="H356" s="373"/>
      <c r="I356" s="373"/>
      <c r="J356" s="373"/>
      <c r="K356" s="373"/>
      <c r="L356" s="373"/>
    </row>
    <row r="357" spans="1:12" x14ac:dyDescent="0.25">
      <c r="A357" s="388"/>
      <c r="B357" s="373"/>
      <c r="C357" s="373"/>
      <c r="D357" s="373"/>
      <c r="E357" s="373"/>
      <c r="F357" s="373"/>
      <c r="G357" s="373"/>
      <c r="H357" s="373"/>
      <c r="I357" s="373"/>
      <c r="J357" s="373"/>
      <c r="K357" s="373"/>
      <c r="L357" s="373"/>
    </row>
    <row r="358" spans="1:12" x14ac:dyDescent="0.25">
      <c r="A358" s="388"/>
      <c r="B358" s="373"/>
      <c r="C358" s="373"/>
      <c r="D358" s="373"/>
      <c r="E358" s="373"/>
      <c r="F358" s="373"/>
      <c r="G358" s="373"/>
      <c r="H358" s="373"/>
      <c r="I358" s="373"/>
      <c r="J358" s="373"/>
      <c r="K358" s="373"/>
      <c r="L358" s="373"/>
    </row>
    <row r="359" spans="1:12" x14ac:dyDescent="0.25">
      <c r="A359" s="388"/>
      <c r="B359" s="373"/>
      <c r="C359" s="373"/>
      <c r="D359" s="373"/>
      <c r="E359" s="373"/>
      <c r="F359" s="373"/>
      <c r="G359" s="373"/>
      <c r="H359" s="373"/>
      <c r="I359" s="373"/>
      <c r="J359" s="373"/>
      <c r="K359" s="373"/>
      <c r="L359" s="373"/>
    </row>
  </sheetData>
  <mergeCells count="1">
    <mergeCell ref="A1:R1"/>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O45"/>
  <sheetViews>
    <sheetView workbookViewId="0">
      <selection activeCell="A27" sqref="A27:O41"/>
    </sheetView>
  </sheetViews>
  <sheetFormatPr baseColWidth="10" defaultColWidth="11.42578125" defaultRowHeight="12.75" x14ac:dyDescent="0.25"/>
  <cols>
    <col min="1" max="1" width="44.85546875" style="388" customWidth="1"/>
    <col min="2" max="2" width="15.5703125" style="373" customWidth="1"/>
    <col min="3" max="3" width="15" style="373" customWidth="1"/>
    <col min="4" max="4" width="11.42578125" style="373" customWidth="1"/>
    <col min="5" max="5" width="9.85546875" style="373" customWidth="1"/>
    <col min="6" max="6" width="11" style="373" customWidth="1"/>
    <col min="7" max="12" width="11.42578125" style="373"/>
    <col min="13" max="14" width="16.5703125" style="373" customWidth="1"/>
    <col min="15" max="16384" width="11.42578125" style="373"/>
  </cols>
  <sheetData>
    <row r="1" spans="1:15" ht="18" x14ac:dyDescent="0.25">
      <c r="A1" s="1708" t="s">
        <v>358</v>
      </c>
      <c r="B1" s="1708"/>
      <c r="C1" s="1708"/>
      <c r="D1" s="1708"/>
      <c r="E1" s="1708"/>
      <c r="F1" s="1708"/>
      <c r="M1" s="1743" t="s">
        <v>235</v>
      </c>
      <c r="N1" s="1743"/>
      <c r="O1" s="1743"/>
    </row>
    <row r="2" spans="1:15" s="235" customFormat="1" ht="18" x14ac:dyDescent="0.25">
      <c r="A2" s="389"/>
      <c r="B2" s="389"/>
      <c r="C2" s="389"/>
      <c r="D2" s="389"/>
      <c r="E2" s="389"/>
      <c r="F2" s="389"/>
      <c r="H2" s="373" t="s">
        <v>236</v>
      </c>
      <c r="M2" s="390"/>
      <c r="N2" s="390"/>
      <c r="O2" s="390"/>
    </row>
    <row r="3" spans="1:15" s="231" customFormat="1" ht="18.75" x14ac:dyDescent="0.25">
      <c r="A3" s="391" t="s">
        <v>359</v>
      </c>
      <c r="B3" s="234"/>
      <c r="C3" s="234"/>
      <c r="D3" s="234"/>
      <c r="E3" s="234"/>
      <c r="F3" s="234"/>
      <c r="G3" s="234"/>
      <c r="I3" s="374"/>
      <c r="K3" s="375"/>
      <c r="M3" s="238"/>
      <c r="N3" s="238"/>
    </row>
    <row r="4" spans="1:15" s="231" customFormat="1" x14ac:dyDescent="0.25">
      <c r="A4" s="303"/>
      <c r="B4" s="304"/>
      <c r="D4" s="305" t="s">
        <v>238</v>
      </c>
      <c r="E4" s="307"/>
      <c r="F4" s="308"/>
      <c r="G4" s="308"/>
      <c r="H4" s="1744" t="s">
        <v>240</v>
      </c>
      <c r="I4" s="1744"/>
      <c r="J4" s="1744" t="s">
        <v>241</v>
      </c>
      <c r="K4" s="1744"/>
      <c r="M4" s="244" t="s">
        <v>235</v>
      </c>
      <c r="N4" s="244" t="s">
        <v>235</v>
      </c>
      <c r="O4" s="244" t="s">
        <v>235</v>
      </c>
    </row>
    <row r="5" spans="1:15" s="231" customFormat="1" ht="38.25" x14ac:dyDescent="0.25">
      <c r="A5" s="309">
        <v>2024</v>
      </c>
      <c r="B5" s="250" t="s">
        <v>244</v>
      </c>
      <c r="C5" s="250" t="s">
        <v>242</v>
      </c>
      <c r="D5" s="251" t="s">
        <v>243</v>
      </c>
      <c r="E5" s="250" t="s">
        <v>240</v>
      </c>
      <c r="F5" s="250" t="s">
        <v>241</v>
      </c>
      <c r="G5" s="310"/>
      <c r="H5" s="376" t="s">
        <v>29</v>
      </c>
      <c r="I5" s="376" t="s">
        <v>104</v>
      </c>
      <c r="J5" s="376" t="s">
        <v>29</v>
      </c>
      <c r="K5" s="376" t="s">
        <v>104</v>
      </c>
      <c r="M5" s="250" t="s">
        <v>244</v>
      </c>
      <c r="N5" s="250" t="s">
        <v>242</v>
      </c>
      <c r="O5" s="251" t="s">
        <v>243</v>
      </c>
    </row>
    <row r="6" spans="1:15" s="319" customFormat="1" x14ac:dyDescent="0.25">
      <c r="A6" s="392" t="s">
        <v>256</v>
      </c>
      <c r="B6" s="393">
        <v>1133.3355340000001</v>
      </c>
      <c r="C6" s="393">
        <v>1182.3643059999999</v>
      </c>
      <c r="D6" s="394">
        <v>2315.6998400000002</v>
      </c>
      <c r="E6" s="395">
        <v>8.0940858865025542E-2</v>
      </c>
      <c r="F6" s="396">
        <v>0.10451103807374307</v>
      </c>
      <c r="G6" s="325"/>
      <c r="H6" s="395">
        <v>5.7397397430087795E-2</v>
      </c>
      <c r="I6" s="395">
        <v>0.13338406963467175</v>
      </c>
      <c r="J6" s="396">
        <v>4.1118582565709438E-2</v>
      </c>
      <c r="K6" s="396">
        <v>0.17297019532139535</v>
      </c>
      <c r="L6" s="231"/>
      <c r="M6" s="393">
        <v>1088.5748779999999</v>
      </c>
      <c r="N6" s="393">
        <v>1008.008823</v>
      </c>
      <c r="O6" s="394">
        <v>2096.583701</v>
      </c>
    </row>
    <row r="7" spans="1:15" s="319" customFormat="1" x14ac:dyDescent="0.25">
      <c r="A7" s="320" t="s">
        <v>360</v>
      </c>
      <c r="B7" s="321">
        <v>0.40368399999999999</v>
      </c>
      <c r="C7" s="321">
        <v>0</v>
      </c>
      <c r="D7" s="322">
        <v>0.40368399999999999</v>
      </c>
      <c r="E7" s="324">
        <v>1.4110002127939416E-5</v>
      </c>
      <c r="F7" s="325">
        <v>-1.3803612687449673E-3</v>
      </c>
      <c r="G7" s="325"/>
      <c r="H7" s="324">
        <v>2.0444440581854694E-5</v>
      </c>
      <c r="I7" s="324">
        <v>0</v>
      </c>
      <c r="J7" s="325">
        <v>2.8143258097872437E-2</v>
      </c>
      <c r="K7" s="325">
        <v>-1</v>
      </c>
      <c r="L7" s="370"/>
      <c r="M7" s="321">
        <v>0.39263399999999998</v>
      </c>
      <c r="N7" s="321">
        <v>1.1608E-2</v>
      </c>
      <c r="O7" s="322">
        <v>0.40424199999999999</v>
      </c>
    </row>
    <row r="8" spans="1:15" s="319" customFormat="1" x14ac:dyDescent="0.25">
      <c r="A8" s="320" t="s">
        <v>263</v>
      </c>
      <c r="B8" s="321">
        <v>120.182638</v>
      </c>
      <c r="C8" s="321">
        <v>10.635104</v>
      </c>
      <c r="D8" s="322">
        <v>130.81774200000001</v>
      </c>
      <c r="E8" s="324">
        <v>4.5724839676386225E-3</v>
      </c>
      <c r="F8" s="325">
        <v>6.2171768075102829E-2</v>
      </c>
      <c r="G8" s="325"/>
      <c r="H8" s="324">
        <v>6.0866093319565601E-3</v>
      </c>
      <c r="I8" s="324">
        <v>1.1997600446067393E-3</v>
      </c>
      <c r="J8" s="325">
        <v>6.3143141925414703E-2</v>
      </c>
      <c r="K8" s="325">
        <v>5.1316807144020871E-2</v>
      </c>
      <c r="L8" s="370"/>
      <c r="M8" s="321">
        <v>113.04464400000001</v>
      </c>
      <c r="N8" s="321">
        <v>10.115983999999999</v>
      </c>
      <c r="O8" s="322">
        <v>123.160628</v>
      </c>
    </row>
    <row r="9" spans="1:15" s="319" customFormat="1" x14ac:dyDescent="0.25">
      <c r="A9" s="320" t="s">
        <v>269</v>
      </c>
      <c r="B9" s="321">
        <v>679.79317100000003</v>
      </c>
      <c r="C9" s="321">
        <v>165.823442</v>
      </c>
      <c r="D9" s="322">
        <v>845.61661300000003</v>
      </c>
      <c r="E9" s="324">
        <v>2.9556911368424119E-2</v>
      </c>
      <c r="F9" s="325">
        <v>-3.4939038675646739E-2</v>
      </c>
      <c r="G9" s="325"/>
      <c r="H9" s="324">
        <v>3.4427896801607412E-2</v>
      </c>
      <c r="I9" s="324">
        <v>1.8706760194424337E-2</v>
      </c>
      <c r="J9" s="325">
        <v>2.2988210121517527E-2</v>
      </c>
      <c r="K9" s="325">
        <v>-0.21675798002760138</v>
      </c>
      <c r="L9" s="231"/>
      <c r="M9" s="321">
        <v>664.517112</v>
      </c>
      <c r="N9" s="321">
        <v>211.71418</v>
      </c>
      <c r="O9" s="322">
        <v>876.23129199999994</v>
      </c>
    </row>
    <row r="10" spans="1:15" s="319" customFormat="1" x14ac:dyDescent="0.25">
      <c r="A10" s="397" t="s">
        <v>274</v>
      </c>
      <c r="B10" s="321">
        <v>1314.6259689999999</v>
      </c>
      <c r="C10" s="321">
        <v>156.17396500000001</v>
      </c>
      <c r="D10" s="322">
        <v>1470.7999339999999</v>
      </c>
      <c r="E10" s="324">
        <v>5.1408998619001875E-2</v>
      </c>
      <c r="F10" s="325">
        <v>7.9021729247094274E-2</v>
      </c>
      <c r="G10" s="325"/>
      <c r="H10" s="324">
        <v>6.6578790614895925E-2</v>
      </c>
      <c r="I10" s="324">
        <v>1.7618190025674534E-2</v>
      </c>
      <c r="J10" s="325">
        <v>6.6139737659124398E-2</v>
      </c>
      <c r="K10" s="325">
        <v>0.2011949267127795</v>
      </c>
      <c r="L10" s="231"/>
      <c r="M10" s="321">
        <v>1233.070978</v>
      </c>
      <c r="N10" s="321">
        <v>130.01550499999999</v>
      </c>
      <c r="O10" s="322">
        <v>1363.086483</v>
      </c>
    </row>
    <row r="11" spans="1:15" s="319" customFormat="1" x14ac:dyDescent="0.25">
      <c r="A11" s="397" t="s">
        <v>292</v>
      </c>
      <c r="B11" s="321">
        <v>947.44981499999994</v>
      </c>
      <c r="C11" s="321">
        <v>364.22722599999997</v>
      </c>
      <c r="D11" s="322">
        <v>1311.6770409999999</v>
      </c>
      <c r="E11" s="324">
        <v>4.5847162235013714E-2</v>
      </c>
      <c r="F11" s="325">
        <v>-5.1471389705145199E-2</v>
      </c>
      <c r="G11" s="325"/>
      <c r="H11" s="324">
        <v>4.7983277630663387E-2</v>
      </c>
      <c r="I11" s="324">
        <v>4.1088951543186494E-2</v>
      </c>
      <c r="J11" s="325">
        <v>-2.5619168951913074E-2</v>
      </c>
      <c r="K11" s="325">
        <v>-0.11270910222983022</v>
      </c>
      <c r="L11" s="231"/>
      <c r="M11" s="321">
        <v>972.36089300000003</v>
      </c>
      <c r="N11" s="321">
        <v>410.49358999999998</v>
      </c>
      <c r="O11" s="322">
        <v>1382.8544830000001</v>
      </c>
    </row>
    <row r="12" spans="1:15" s="319" customFormat="1" x14ac:dyDescent="0.25">
      <c r="A12" s="397" t="s">
        <v>296</v>
      </c>
      <c r="B12" s="321">
        <v>8793.5243809999993</v>
      </c>
      <c r="C12" s="321">
        <v>5025.1880860000001</v>
      </c>
      <c r="D12" s="322">
        <v>13818.712466999999</v>
      </c>
      <c r="E12" s="324">
        <v>0.48300666440768752</v>
      </c>
      <c r="F12" s="325">
        <v>5.0238118442062385E-2</v>
      </c>
      <c r="G12" s="325"/>
      <c r="H12" s="324">
        <v>0.44534508851588139</v>
      </c>
      <c r="I12" s="324">
        <v>0.56689806533312836</v>
      </c>
      <c r="J12" s="325">
        <v>4.1409115681313224E-2</v>
      </c>
      <c r="K12" s="325">
        <v>6.605350941416166E-2</v>
      </c>
      <c r="L12" s="231"/>
      <c r="M12" s="321">
        <v>8443.8711440000006</v>
      </c>
      <c r="N12" s="321">
        <v>4713.8235009999999</v>
      </c>
      <c r="O12" s="322">
        <v>13157.694645</v>
      </c>
    </row>
    <row r="13" spans="1:15" s="231" customFormat="1" x14ac:dyDescent="0.25">
      <c r="A13" s="633" t="s">
        <v>361</v>
      </c>
      <c r="B13" s="321">
        <v>4681.5162630000004</v>
      </c>
      <c r="C13" s="321">
        <v>608.66004199999998</v>
      </c>
      <c r="D13" s="322">
        <v>5290.1763050000009</v>
      </c>
      <c r="E13" s="324">
        <v>0.18490799467089281</v>
      </c>
      <c r="F13" s="325">
        <v>5.9753549432112862E-2</v>
      </c>
      <c r="G13" s="325"/>
      <c r="H13" s="324">
        <v>0.23709381861032375</v>
      </c>
      <c r="I13" s="324">
        <v>6.8663738421388246E-2</v>
      </c>
      <c r="J13" s="325">
        <v>5.0863750536541241E-2</v>
      </c>
      <c r="K13" s="325">
        <v>0.13350684246742128</v>
      </c>
      <c r="M13" s="321">
        <v>4454.9222110000001</v>
      </c>
      <c r="N13" s="321">
        <v>536.97077000000002</v>
      </c>
      <c r="O13" s="322">
        <v>4991.892981</v>
      </c>
    </row>
    <row r="14" spans="1:15" s="231" customFormat="1" x14ac:dyDescent="0.25">
      <c r="A14" s="634" t="s">
        <v>362</v>
      </c>
      <c r="B14" s="321">
        <v>3814.585693</v>
      </c>
      <c r="C14" s="321">
        <v>4209.5420510000004</v>
      </c>
      <c r="D14" s="322">
        <v>8024.1277440000003</v>
      </c>
      <c r="E14" s="324">
        <v>0.28046803822469485</v>
      </c>
      <c r="F14" s="325">
        <v>4.3578329069576816E-2</v>
      </c>
      <c r="G14" s="325"/>
      <c r="H14" s="324">
        <v>0.19318841109613338</v>
      </c>
      <c r="I14" s="324">
        <v>0.47488396529847804</v>
      </c>
      <c r="J14" s="325">
        <v>2.7889449414903789E-2</v>
      </c>
      <c r="K14" s="325">
        <v>5.8214646329829423E-2</v>
      </c>
      <c r="M14" s="321">
        <v>3711.08556</v>
      </c>
      <c r="N14" s="321">
        <v>3977.9661580000002</v>
      </c>
      <c r="O14" s="322">
        <v>7689.0517180000006</v>
      </c>
    </row>
    <row r="15" spans="1:15" s="231" customFormat="1" x14ac:dyDescent="0.25">
      <c r="A15" s="634" t="s">
        <v>363</v>
      </c>
      <c r="B15" s="321">
        <v>297.42242299999998</v>
      </c>
      <c r="C15" s="321">
        <v>206.98599200000001</v>
      </c>
      <c r="D15" s="322">
        <v>504.40841499999999</v>
      </c>
      <c r="E15" s="324">
        <v>1.7630631407240683E-2</v>
      </c>
      <c r="F15" s="325">
        <v>5.8014628733758178E-2</v>
      </c>
      <c r="G15" s="325"/>
      <c r="H15" s="324">
        <v>1.5062858708134957E-2</v>
      </c>
      <c r="I15" s="324">
        <v>2.3350361500450788E-2</v>
      </c>
      <c r="J15" s="325">
        <v>7.0390893406418353E-2</v>
      </c>
      <c r="K15" s="325">
        <v>4.0723815180443657E-2</v>
      </c>
      <c r="M15" s="321">
        <v>277.86337200000003</v>
      </c>
      <c r="N15" s="321">
        <v>198.886572</v>
      </c>
      <c r="O15" s="322">
        <v>476.74994400000003</v>
      </c>
    </row>
    <row r="16" spans="1:15" s="319" customFormat="1" x14ac:dyDescent="0.25">
      <c r="A16" s="397" t="s">
        <v>301</v>
      </c>
      <c r="B16" s="321">
        <v>5957.5732459999999</v>
      </c>
      <c r="C16" s="321">
        <v>1631.8663469999999</v>
      </c>
      <c r="D16" s="322">
        <v>7589.4395930000001</v>
      </c>
      <c r="E16" s="324">
        <v>0.26527434529755367</v>
      </c>
      <c r="F16" s="325">
        <v>5.9594369621944754E-2</v>
      </c>
      <c r="G16" s="325"/>
      <c r="H16" s="324">
        <v>0.30171929588463797</v>
      </c>
      <c r="I16" s="324">
        <v>0.18409298501161403</v>
      </c>
      <c r="J16" s="325">
        <v>3.902044231550339E-2</v>
      </c>
      <c r="K16" s="325">
        <v>0.14216113910155737</v>
      </c>
      <c r="L16" s="231"/>
      <c r="M16" s="321">
        <v>5733.836413</v>
      </c>
      <c r="N16" s="321">
        <v>1428.7531690000001</v>
      </c>
      <c r="O16" s="322">
        <v>7162.5895820000005</v>
      </c>
    </row>
    <row r="17" spans="1:15" s="319" customFormat="1" x14ac:dyDescent="0.25">
      <c r="A17" s="398" t="s">
        <v>308</v>
      </c>
      <c r="B17" s="329">
        <v>798.52833199999998</v>
      </c>
      <c r="C17" s="329">
        <v>328.08073000000002</v>
      </c>
      <c r="D17" s="330">
        <v>1126.609062</v>
      </c>
      <c r="E17" s="332">
        <v>3.9378464992855376E-2</v>
      </c>
      <c r="F17" s="333">
        <v>4.5348468145166576E-2</v>
      </c>
      <c r="G17" s="325"/>
      <c r="H17" s="332">
        <v>4.0441199147108968E-2</v>
      </c>
      <c r="I17" s="332">
        <v>3.7011217874259775E-2</v>
      </c>
      <c r="J17" s="333">
        <v>2.3307285924650367E-2</v>
      </c>
      <c r="K17" s="333">
        <v>0.10318282601293416</v>
      </c>
      <c r="L17" s="231"/>
      <c r="M17" s="329">
        <v>780.34070799999995</v>
      </c>
      <c r="N17" s="329">
        <v>297.39470399999999</v>
      </c>
      <c r="O17" s="330">
        <v>1077.735412</v>
      </c>
    </row>
    <row r="18" spans="1:15" s="319" customFormat="1" x14ac:dyDescent="0.2">
      <c r="A18" s="399" t="s">
        <v>1999</v>
      </c>
      <c r="B18" s="280">
        <v>19745.416774000001</v>
      </c>
      <c r="C18" s="280">
        <v>8864.3592090000002</v>
      </c>
      <c r="D18" s="281">
        <v>28609.775983</v>
      </c>
      <c r="E18" s="351">
        <v>1</v>
      </c>
      <c r="F18" s="284">
        <v>5.0272334490709003E-2</v>
      </c>
      <c r="G18" s="325"/>
      <c r="H18" s="361">
        <v>1</v>
      </c>
      <c r="I18" s="361">
        <v>1</v>
      </c>
      <c r="J18" s="362">
        <v>3.7593642320368215E-2</v>
      </c>
      <c r="K18" s="362">
        <v>7.9659167892643712E-2</v>
      </c>
      <c r="L18" s="231"/>
      <c r="M18" s="358">
        <v>19030.009407000001</v>
      </c>
      <c r="N18" s="358">
        <v>8210.3310679999995</v>
      </c>
      <c r="O18" s="359">
        <v>27240.340475000001</v>
      </c>
    </row>
    <row r="19" spans="1:15" s="319" customFormat="1" x14ac:dyDescent="0.25">
      <c r="A19" s="357" t="s">
        <v>314</v>
      </c>
      <c r="B19" s="358">
        <v>723.690832</v>
      </c>
      <c r="C19" s="280"/>
      <c r="D19" s="359">
        <v>723.690832</v>
      </c>
      <c r="E19" s="351"/>
      <c r="F19" s="333">
        <v>0.1023071104868325</v>
      </c>
      <c r="G19" s="325"/>
      <c r="H19" s="361"/>
      <c r="I19" s="361"/>
      <c r="J19" s="362"/>
      <c r="K19" s="362"/>
      <c r="L19" s="231"/>
      <c r="M19" s="358">
        <v>656.52378099999999</v>
      </c>
      <c r="N19" s="358"/>
      <c r="O19" s="330">
        <v>656.52378099999999</v>
      </c>
    </row>
    <row r="20" spans="1:15" s="366" customFormat="1" ht="27.95" customHeight="1" x14ac:dyDescent="0.2">
      <c r="A20" s="1748" t="s">
        <v>365</v>
      </c>
      <c r="B20" s="1748"/>
      <c r="C20" s="1748"/>
      <c r="D20" s="1748"/>
      <c r="E20" s="1748"/>
      <c r="F20" s="1748"/>
      <c r="G20" s="363"/>
      <c r="H20" s="363"/>
      <c r="I20" s="363"/>
      <c r="J20" s="400"/>
      <c r="K20" s="400"/>
      <c r="L20" s="400"/>
      <c r="M20" s="299"/>
      <c r="N20" s="299"/>
      <c r="O20" s="400"/>
    </row>
    <row r="21" spans="1:15" s="231" customFormat="1" x14ac:dyDescent="0.2">
      <c r="A21" s="1748" t="s">
        <v>366</v>
      </c>
      <c r="B21" s="1748"/>
      <c r="C21" s="1748"/>
      <c r="D21" s="1748"/>
      <c r="E21" s="1748"/>
      <c r="F21" s="1748"/>
      <c r="G21" s="364"/>
      <c r="H21" s="364"/>
      <c r="I21" s="364"/>
      <c r="J21" s="237"/>
      <c r="K21" s="237"/>
      <c r="L21" s="237"/>
      <c r="M21" s="238"/>
      <c r="N21" s="238"/>
      <c r="O21" s="237"/>
    </row>
    <row r="22" spans="1:15" x14ac:dyDescent="0.2">
      <c r="A22" s="1580" t="s">
        <v>367</v>
      </c>
      <c r="B22" s="1580"/>
      <c r="C22" s="1580"/>
      <c r="D22" s="1580"/>
      <c r="E22" s="1580"/>
      <c r="F22" s="1580"/>
      <c r="G22" s="235"/>
      <c r="H22" s="235"/>
      <c r="I22" s="235"/>
      <c r="J22" s="235"/>
      <c r="K22" s="235"/>
      <c r="L22" s="235"/>
      <c r="M22" s="235"/>
      <c r="N22" s="235"/>
      <c r="O22" s="235"/>
    </row>
    <row r="23" spans="1:15" x14ac:dyDescent="0.25">
      <c r="A23" s="385"/>
      <c r="B23" s="235"/>
      <c r="C23" s="235"/>
      <c r="D23" s="235"/>
      <c r="E23" s="235"/>
      <c r="F23" s="235"/>
      <c r="G23" s="235"/>
      <c r="H23" s="235"/>
      <c r="I23" s="235"/>
      <c r="J23" s="235"/>
      <c r="K23" s="235"/>
      <c r="L23" s="235"/>
      <c r="M23" s="235"/>
      <c r="N23" s="235"/>
      <c r="O23" s="235"/>
    </row>
    <row r="24" spans="1:15" x14ac:dyDescent="0.2">
      <c r="A24" s="299"/>
      <c r="B24" s="235"/>
      <c r="C24" s="235"/>
      <c r="D24" s="235"/>
      <c r="E24" s="235"/>
      <c r="F24" s="235"/>
      <c r="G24" s="235"/>
      <c r="H24" s="235"/>
      <c r="I24" s="235"/>
      <c r="J24" s="235"/>
      <c r="K24" s="235"/>
      <c r="L24" s="235"/>
      <c r="M24" s="235"/>
      <c r="N24" s="235"/>
      <c r="O24" s="235"/>
    </row>
    <row r="25" spans="1:15" ht="18.75" x14ac:dyDescent="0.25">
      <c r="A25" s="401" t="s">
        <v>368</v>
      </c>
      <c r="B25" s="235"/>
      <c r="C25" s="235"/>
      <c r="D25" s="235"/>
      <c r="E25" s="235"/>
      <c r="F25" s="235"/>
      <c r="G25" s="235"/>
      <c r="H25" s="235"/>
      <c r="I25" s="235"/>
      <c r="J25" s="235"/>
      <c r="K25" s="235"/>
      <c r="L25" s="235"/>
      <c r="M25" s="235"/>
      <c r="N25" s="235"/>
      <c r="O25" s="235"/>
    </row>
    <row r="26" spans="1:15" s="231" customFormat="1" x14ac:dyDescent="0.25">
      <c r="A26" s="303"/>
      <c r="B26" s="304"/>
      <c r="D26" s="305" t="s">
        <v>238</v>
      </c>
      <c r="E26" s="307"/>
      <c r="F26" s="308"/>
      <c r="G26" s="308"/>
      <c r="H26" s="1744" t="s">
        <v>240</v>
      </c>
      <c r="I26" s="1744"/>
      <c r="J26" s="1744" t="s">
        <v>241</v>
      </c>
      <c r="K26" s="1744"/>
      <c r="M26" s="244" t="s">
        <v>235</v>
      </c>
      <c r="N26" s="244" t="s">
        <v>235</v>
      </c>
      <c r="O26" s="244" t="s">
        <v>235</v>
      </c>
    </row>
    <row r="27" spans="1:15" s="231" customFormat="1" ht="38.25" x14ac:dyDescent="0.25">
      <c r="A27" s="309">
        <v>2024</v>
      </c>
      <c r="B27" s="250" t="s">
        <v>244</v>
      </c>
      <c r="C27" s="250" t="s">
        <v>242</v>
      </c>
      <c r="D27" s="251" t="s">
        <v>243</v>
      </c>
      <c r="E27" s="250" t="s">
        <v>240</v>
      </c>
      <c r="F27" s="250" t="s">
        <v>241</v>
      </c>
      <c r="G27" s="310"/>
      <c r="H27" s="376" t="s">
        <v>29</v>
      </c>
      <c r="I27" s="376" t="s">
        <v>104</v>
      </c>
      <c r="J27" s="376" t="s">
        <v>29</v>
      </c>
      <c r="K27" s="376" t="s">
        <v>104</v>
      </c>
      <c r="M27" s="250" t="s">
        <v>244</v>
      </c>
      <c r="N27" s="250" t="s">
        <v>242</v>
      </c>
      <c r="O27" s="251" t="s">
        <v>243</v>
      </c>
    </row>
    <row r="28" spans="1:15" s="319" customFormat="1" x14ac:dyDescent="0.25">
      <c r="A28" s="392" t="s">
        <v>256</v>
      </c>
      <c r="B28" s="393">
        <v>887.83065299999998</v>
      </c>
      <c r="C28" s="393">
        <v>987.78792799999997</v>
      </c>
      <c r="D28" s="394">
        <v>1875.6185809999999</v>
      </c>
      <c r="E28" s="395">
        <v>8.8162689239348876E-2</v>
      </c>
      <c r="F28" s="396">
        <v>-6.3066288107768931E-2</v>
      </c>
      <c r="G28" s="325"/>
      <c r="H28" s="395">
        <v>6.959044775549339E-2</v>
      </c>
      <c r="I28" s="395">
        <v>0.11598413545333086</v>
      </c>
      <c r="J28" s="396">
        <v>-1.5037074441868525E-2</v>
      </c>
      <c r="K28" s="396">
        <v>-0.10240606765066218</v>
      </c>
      <c r="L28" s="231"/>
      <c r="M28" s="393">
        <v>901.38484400000004</v>
      </c>
      <c r="N28" s="393">
        <v>1100.4841859999999</v>
      </c>
      <c r="O28" s="394">
        <v>2001.8690299999998</v>
      </c>
    </row>
    <row r="29" spans="1:15" s="319" customFormat="1" x14ac:dyDescent="0.25">
      <c r="A29" s="320" t="s">
        <v>360</v>
      </c>
      <c r="B29" s="321">
        <v>32.747563999999997</v>
      </c>
      <c r="C29" s="321">
        <v>4.9167170000000002</v>
      </c>
      <c r="D29" s="322">
        <v>37.664280999999995</v>
      </c>
      <c r="E29" s="324">
        <v>1.7703942234652621E-3</v>
      </c>
      <c r="F29" s="325">
        <v>3.3785859213765868E-2</v>
      </c>
      <c r="G29" s="325"/>
      <c r="H29" s="324">
        <v>2.5668382072202185E-3</v>
      </c>
      <c r="I29" s="324">
        <v>5.773113381414949E-4</v>
      </c>
      <c r="J29" s="325">
        <v>1.1984268360985206E-2</v>
      </c>
      <c r="K29" s="325">
        <v>0.20697305793681409</v>
      </c>
      <c r="L29" s="370"/>
      <c r="M29" s="321">
        <v>32.359755999999997</v>
      </c>
      <c r="N29" s="321">
        <v>4.0735929999999998</v>
      </c>
      <c r="O29" s="322">
        <v>36.433349</v>
      </c>
    </row>
    <row r="30" spans="1:15" s="319" customFormat="1" x14ac:dyDescent="0.25">
      <c r="A30" s="320" t="s">
        <v>263</v>
      </c>
      <c r="B30" s="321">
        <v>455.63068700000002</v>
      </c>
      <c r="C30" s="321">
        <v>56.381663000000003</v>
      </c>
      <c r="D30" s="322">
        <v>512.01234999999997</v>
      </c>
      <c r="E30" s="324">
        <v>2.4066932454727439E-2</v>
      </c>
      <c r="F30" s="325">
        <v>1.7485681748306225E-2</v>
      </c>
      <c r="G30" s="325"/>
      <c r="H30" s="324">
        <v>3.5713503934936865E-2</v>
      </c>
      <c r="I30" s="324">
        <v>6.6202251041035743E-3</v>
      </c>
      <c r="J30" s="325">
        <v>3.6083990627045814E-2</v>
      </c>
      <c r="K30" s="325">
        <v>-0.11141431088871168</v>
      </c>
      <c r="L30" s="370"/>
      <c r="M30" s="321">
        <v>439.76230800000002</v>
      </c>
      <c r="N30" s="321">
        <v>63.451014000000001</v>
      </c>
      <c r="O30" s="322">
        <v>503.21332200000001</v>
      </c>
    </row>
    <row r="31" spans="1:15" s="319" customFormat="1" x14ac:dyDescent="0.25">
      <c r="A31" s="320" t="s">
        <v>269</v>
      </c>
      <c r="B31" s="321">
        <v>299.523099</v>
      </c>
      <c r="C31" s="321">
        <v>70.982958999999994</v>
      </c>
      <c r="D31" s="322">
        <v>370.506058</v>
      </c>
      <c r="E31" s="324">
        <v>1.7415486700571439E-2</v>
      </c>
      <c r="F31" s="325">
        <v>1.5340953549497272E-2</v>
      </c>
      <c r="G31" s="325"/>
      <c r="H31" s="324">
        <v>2.3477390087952927E-2</v>
      </c>
      <c r="I31" s="324">
        <v>8.3346808542230245E-3</v>
      </c>
      <c r="J31" s="325">
        <v>2.3930313093782907E-3</v>
      </c>
      <c r="K31" s="325">
        <v>7.387264071596733E-2</v>
      </c>
      <c r="L31" s="231"/>
      <c r="M31" s="321">
        <v>298.808042</v>
      </c>
      <c r="N31" s="321">
        <v>66.099979000000005</v>
      </c>
      <c r="O31" s="322">
        <v>364.90802100000002</v>
      </c>
    </row>
    <row r="32" spans="1:15" s="319" customFormat="1" x14ac:dyDescent="0.25">
      <c r="A32" s="397" t="s">
        <v>274</v>
      </c>
      <c r="B32" s="321">
        <v>535.54945699999996</v>
      </c>
      <c r="C32" s="321">
        <v>27.07733</v>
      </c>
      <c r="D32" s="322">
        <v>562.62678699999992</v>
      </c>
      <c r="E32" s="324">
        <v>2.6446043498656469E-2</v>
      </c>
      <c r="F32" s="325">
        <v>5.1627473040992466E-2</v>
      </c>
      <c r="G32" s="325"/>
      <c r="H32" s="324">
        <v>4.1977742469138823E-2</v>
      </c>
      <c r="I32" s="324">
        <v>3.1793673737168203E-3</v>
      </c>
      <c r="J32" s="325">
        <v>4.6960566002137272E-2</v>
      </c>
      <c r="K32" s="325">
        <v>0.15330802251250941</v>
      </c>
      <c r="L32" s="231"/>
      <c r="M32" s="321">
        <v>511.52782100000002</v>
      </c>
      <c r="N32" s="321">
        <v>23.477969000000002</v>
      </c>
      <c r="O32" s="322">
        <v>535.00579000000005</v>
      </c>
    </row>
    <row r="33" spans="1:15" s="319" customFormat="1" x14ac:dyDescent="0.25">
      <c r="A33" s="397" t="s">
        <v>292</v>
      </c>
      <c r="B33" s="321">
        <v>157.37975599999999</v>
      </c>
      <c r="C33" s="321">
        <v>716.04920200000004</v>
      </c>
      <c r="D33" s="322">
        <v>873.42895799999997</v>
      </c>
      <c r="E33" s="324">
        <v>4.1055173251561161E-2</v>
      </c>
      <c r="F33" s="325">
        <v>2.0654127064519523E-2</v>
      </c>
      <c r="G33" s="325"/>
      <c r="H33" s="324">
        <v>1.2335829643505559E-2</v>
      </c>
      <c r="I33" s="324">
        <v>8.4077103274760284E-2</v>
      </c>
      <c r="J33" s="325">
        <v>5.3335910657144048E-3</v>
      </c>
      <c r="K33" s="325">
        <v>2.4084216477820553E-2</v>
      </c>
      <c r="L33" s="231"/>
      <c r="M33" s="321">
        <v>156.54481000000001</v>
      </c>
      <c r="N33" s="321">
        <v>699.209294</v>
      </c>
      <c r="O33" s="322">
        <v>855.75410399999998</v>
      </c>
    </row>
    <row r="34" spans="1:15" s="319" customFormat="1" x14ac:dyDescent="0.25">
      <c r="A34" s="397" t="s">
        <v>296</v>
      </c>
      <c r="B34" s="321">
        <v>8286.4041880000004</v>
      </c>
      <c r="C34" s="321">
        <v>5338.8329800000001</v>
      </c>
      <c r="D34" s="322">
        <v>13625.237168</v>
      </c>
      <c r="E34" s="324">
        <v>0.64044873644531775</v>
      </c>
      <c r="F34" s="325">
        <v>3.5368119720096125E-3</v>
      </c>
      <c r="G34" s="325"/>
      <c r="H34" s="324">
        <v>0.64950965116758108</v>
      </c>
      <c r="I34" s="324">
        <v>0.62687537472621357</v>
      </c>
      <c r="J34" s="325">
        <v>4.1001805002818248E-3</v>
      </c>
      <c r="K34" s="325">
        <v>2.6636584909416339E-3</v>
      </c>
      <c r="L34" s="231"/>
      <c r="M34" s="321">
        <v>8252.5671729999995</v>
      </c>
      <c r="N34" s="321">
        <v>5324.6499309999999</v>
      </c>
      <c r="O34" s="322">
        <v>13577.217103999999</v>
      </c>
    </row>
    <row r="35" spans="1:15" s="231" customFormat="1" x14ac:dyDescent="0.25">
      <c r="A35" s="633" t="s">
        <v>369</v>
      </c>
      <c r="B35" s="321">
        <v>4665.0612099999998</v>
      </c>
      <c r="C35" s="321">
        <v>814.94361000000004</v>
      </c>
      <c r="D35" s="322">
        <v>5480.0048200000001</v>
      </c>
      <c r="E35" s="324">
        <v>0.25758539975553485</v>
      </c>
      <c r="F35" s="325">
        <v>-1.3126738314221953E-3</v>
      </c>
      <c r="G35" s="325"/>
      <c r="H35" s="324">
        <v>0.3656594839496759</v>
      </c>
      <c r="I35" s="324">
        <v>9.5689092131794551E-2</v>
      </c>
      <c r="J35" s="325">
        <v>4.6249156423059379E-3</v>
      </c>
      <c r="K35" s="325">
        <v>-3.3995176466994792E-2</v>
      </c>
      <c r="M35" s="321">
        <v>4643.5850209999999</v>
      </c>
      <c r="N35" s="321">
        <v>843.62271299999998</v>
      </c>
      <c r="O35" s="322">
        <v>5487.2077339999996</v>
      </c>
    </row>
    <row r="36" spans="1:15" s="231" customFormat="1" x14ac:dyDescent="0.25">
      <c r="A36" s="634" t="s">
        <v>362</v>
      </c>
      <c r="B36" s="321">
        <v>2339.0900660000002</v>
      </c>
      <c r="C36" s="321">
        <v>2311.8390669999999</v>
      </c>
      <c r="D36" s="322">
        <v>4650.9291329999996</v>
      </c>
      <c r="E36" s="324">
        <v>0.21861503398430732</v>
      </c>
      <c r="F36" s="325">
        <v>-1.5059160217758549E-2</v>
      </c>
      <c r="G36" s="325"/>
      <c r="H36" s="324">
        <v>0.18334388938175872</v>
      </c>
      <c r="I36" s="324">
        <v>0.27145164249590831</v>
      </c>
      <c r="J36" s="325">
        <v>-2.9946725799350205E-3</v>
      </c>
      <c r="K36" s="325">
        <v>-2.6972292308067747E-2</v>
      </c>
      <c r="M36" s="321">
        <v>2346.1159149999999</v>
      </c>
      <c r="N36" s="321">
        <v>2375.9231610000002</v>
      </c>
      <c r="O36" s="322">
        <v>4722.039076</v>
      </c>
    </row>
    <row r="37" spans="1:15" s="231" customFormat="1" x14ac:dyDescent="0.25">
      <c r="A37" s="634" t="s">
        <v>363</v>
      </c>
      <c r="B37" s="321">
        <v>1282.252911</v>
      </c>
      <c r="C37" s="321">
        <v>2212.0503020000001</v>
      </c>
      <c r="D37" s="322">
        <v>3494.3032130000001</v>
      </c>
      <c r="E37" s="324">
        <v>0.16424830261146647</v>
      </c>
      <c r="F37" s="325">
        <v>3.7510105199731303E-2</v>
      </c>
      <c r="G37" s="325"/>
      <c r="H37" s="324">
        <v>0.10050627775776382</v>
      </c>
      <c r="I37" s="324">
        <v>0.25973463998109264</v>
      </c>
      <c r="J37" s="325">
        <v>1.5351328139117992E-2</v>
      </c>
      <c r="K37" s="325">
        <v>5.0803306228582867E-2</v>
      </c>
      <c r="M37" s="321">
        <v>1262.866237</v>
      </c>
      <c r="N37" s="321">
        <v>2105.1040560000001</v>
      </c>
      <c r="O37" s="322">
        <v>3367.9702930000003</v>
      </c>
    </row>
    <row r="38" spans="1:15" s="319" customFormat="1" x14ac:dyDescent="0.25">
      <c r="A38" s="397" t="s">
        <v>301</v>
      </c>
      <c r="B38" s="321">
        <v>1914.2788089999999</v>
      </c>
      <c r="C38" s="321">
        <v>1239.3423760000001</v>
      </c>
      <c r="D38" s="322">
        <v>3153.621185</v>
      </c>
      <c r="E38" s="324">
        <v>0.1482346823220036</v>
      </c>
      <c r="F38" s="325">
        <v>8.2645777835994361E-2</v>
      </c>
      <c r="G38" s="325"/>
      <c r="H38" s="324">
        <v>0.15004609155701523</v>
      </c>
      <c r="I38" s="324">
        <v>0.14552116900444334</v>
      </c>
      <c r="J38" s="325">
        <v>-1.3840832988191387E-2</v>
      </c>
      <c r="K38" s="325">
        <v>0.27538768239598066</v>
      </c>
      <c r="L38" s="231"/>
      <c r="M38" s="321">
        <v>1941.1458849999999</v>
      </c>
      <c r="N38" s="321">
        <v>971.73776499999997</v>
      </c>
      <c r="O38" s="322">
        <v>2912.8836499999998</v>
      </c>
    </row>
    <row r="39" spans="1:15" s="319" customFormat="1" x14ac:dyDescent="0.25">
      <c r="A39" s="398" t="s">
        <v>308</v>
      </c>
      <c r="B39" s="329">
        <v>188.594289</v>
      </c>
      <c r="C39" s="329">
        <v>75.206770000000006</v>
      </c>
      <c r="D39" s="330">
        <v>263.80105900000001</v>
      </c>
      <c r="E39" s="332">
        <v>1.2399861582320365E-2</v>
      </c>
      <c r="F39" s="333">
        <v>4.3593787583120935E-2</v>
      </c>
      <c r="G39" s="325"/>
      <c r="H39" s="332">
        <v>1.4782504942008263E-2</v>
      </c>
      <c r="I39" s="332">
        <v>8.8306325188127841E-3</v>
      </c>
      <c r="J39" s="333">
        <v>1.8519403714330807E-2</v>
      </c>
      <c r="K39" s="333">
        <v>0.11225929056283723</v>
      </c>
      <c r="L39" s="231"/>
      <c r="M39" s="329">
        <v>185.16514100000001</v>
      </c>
      <c r="N39" s="329">
        <v>67.616220999999996</v>
      </c>
      <c r="O39" s="330">
        <v>252.781362</v>
      </c>
    </row>
    <row r="40" spans="1:15" s="319" customFormat="1" x14ac:dyDescent="0.2">
      <c r="A40" s="399" t="s">
        <v>1999</v>
      </c>
      <c r="B40" s="280">
        <v>12757.938505</v>
      </c>
      <c r="C40" s="280">
        <v>8516.5779280000006</v>
      </c>
      <c r="D40" s="281">
        <v>21274.516433000001</v>
      </c>
      <c r="E40" s="351">
        <v>1</v>
      </c>
      <c r="F40" s="284">
        <v>1.1143059053117188E-2</v>
      </c>
      <c r="G40" s="325"/>
      <c r="H40" s="361">
        <v>1</v>
      </c>
      <c r="I40" s="361">
        <v>1</v>
      </c>
      <c r="J40" s="362">
        <v>3.0404838345061691E-3</v>
      </c>
      <c r="K40" s="362">
        <v>2.3528744118209044E-2</v>
      </c>
      <c r="L40" s="231"/>
      <c r="M40" s="358">
        <v>12719.265783000001</v>
      </c>
      <c r="N40" s="358">
        <v>8320.7999550000004</v>
      </c>
      <c r="O40" s="359">
        <v>21040.065738000001</v>
      </c>
    </row>
    <row r="41" spans="1:15" s="319" customFormat="1" x14ac:dyDescent="0.25">
      <c r="A41" s="357" t="s">
        <v>314</v>
      </c>
      <c r="B41" s="358">
        <v>565.44283199999995</v>
      </c>
      <c r="C41" s="280"/>
      <c r="D41" s="330">
        <v>565.44283199999995</v>
      </c>
      <c r="E41" s="351"/>
      <c r="F41" s="333">
        <v>0.12349709098983186</v>
      </c>
      <c r="G41" s="325"/>
      <c r="H41" s="361"/>
      <c r="I41" s="361"/>
      <c r="J41" s="362"/>
      <c r="K41" s="362"/>
      <c r="L41" s="231"/>
      <c r="M41" s="358">
        <v>503.28820300000001</v>
      </c>
      <c r="N41" s="358"/>
      <c r="O41" s="330">
        <v>503.28820300000001</v>
      </c>
    </row>
    <row r="42" spans="1:15" s="366" customFormat="1" ht="27.95" customHeight="1" x14ac:dyDescent="0.2">
      <c r="A42" s="1748" t="s">
        <v>370</v>
      </c>
      <c r="B42" s="1748"/>
      <c r="C42" s="1748"/>
      <c r="D42" s="1748"/>
      <c r="E42" s="1748"/>
      <c r="F42" s="1748"/>
      <c r="G42" s="363"/>
      <c r="H42" s="363"/>
      <c r="I42" s="365"/>
      <c r="M42" s="299"/>
      <c r="N42" s="299"/>
    </row>
    <row r="43" spans="1:15" s="231" customFormat="1" ht="36.6" customHeight="1" x14ac:dyDescent="0.2">
      <c r="A43" s="1748" t="s">
        <v>371</v>
      </c>
      <c r="B43" s="1748"/>
      <c r="C43" s="1748"/>
      <c r="D43" s="1748"/>
      <c r="E43" s="1748"/>
      <c r="F43" s="1748"/>
      <c r="G43" s="367"/>
      <c r="H43" s="367"/>
      <c r="I43" s="367"/>
      <c r="M43" s="368"/>
      <c r="N43" s="368"/>
    </row>
    <row r="44" spans="1:15" ht="37.5" customHeight="1" x14ac:dyDescent="0.2">
      <c r="A44" s="1748" t="s">
        <v>372</v>
      </c>
      <c r="B44" s="1748"/>
      <c r="C44" s="1748"/>
      <c r="D44" s="1748"/>
      <c r="E44" s="1748"/>
      <c r="F44" s="1748"/>
    </row>
    <row r="45" spans="1:15" x14ac:dyDescent="0.2">
      <c r="A45" s="1748" t="s">
        <v>367</v>
      </c>
      <c r="B45" s="1748"/>
      <c r="C45" s="1748"/>
      <c r="D45" s="1748"/>
      <c r="E45" s="1748"/>
      <c r="F45" s="1748"/>
    </row>
  </sheetData>
  <mergeCells count="12">
    <mergeCell ref="A45:F45"/>
    <mergeCell ref="A21:F21"/>
    <mergeCell ref="A1:F1"/>
    <mergeCell ref="M1:O1"/>
    <mergeCell ref="H4:I4"/>
    <mergeCell ref="J4:K4"/>
    <mergeCell ref="A20:F20"/>
    <mergeCell ref="A42:F42"/>
    <mergeCell ref="A43:F43"/>
    <mergeCell ref="A44:F44"/>
    <mergeCell ref="H26:I26"/>
    <mergeCell ref="J26:K26"/>
  </mergeCells>
  <pageMargins left="0.7" right="0.7" top="0.75" bottom="0.75" header="0.3" footer="0.3"/>
  <pageSetup paperSize="9" scale="81"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M160"/>
  <sheetViews>
    <sheetView workbookViewId="0">
      <selection activeCell="M13" sqref="M13"/>
    </sheetView>
  </sheetViews>
  <sheetFormatPr baseColWidth="10" defaultColWidth="11.42578125" defaultRowHeight="12.75" x14ac:dyDescent="0.25"/>
  <cols>
    <col min="1" max="1" width="46.7109375" style="388" customWidth="1"/>
    <col min="2" max="10" width="9.7109375" style="373" customWidth="1"/>
    <col min="11" max="16384" width="11.42578125" style="373"/>
  </cols>
  <sheetData>
    <row r="1" spans="1:13" ht="18" x14ac:dyDescent="0.25">
      <c r="A1" s="228" t="s">
        <v>584</v>
      </c>
      <c r="B1" s="228"/>
      <c r="C1" s="228"/>
      <c r="D1" s="228"/>
      <c r="E1" s="228"/>
      <c r="F1" s="228"/>
      <c r="G1" s="228"/>
      <c r="H1" s="228"/>
      <c r="I1" s="228"/>
      <c r="J1" s="228"/>
      <c r="K1" s="228"/>
    </row>
    <row r="2" spans="1:13" s="235" customFormat="1" ht="18" x14ac:dyDescent="0.25">
      <c r="A2" s="389"/>
      <c r="B2" s="389"/>
    </row>
    <row r="3" spans="1:13" s="231" customFormat="1" ht="18.75" x14ac:dyDescent="0.25">
      <c r="A3" s="401" t="s">
        <v>585</v>
      </c>
      <c r="B3" s="234"/>
      <c r="C3" s="237"/>
      <c r="D3" s="237"/>
      <c r="E3" s="237"/>
      <c r="F3" s="237"/>
      <c r="G3" s="237"/>
      <c r="H3" s="237"/>
      <c r="I3" s="237"/>
      <c r="J3" s="237"/>
      <c r="K3" s="237"/>
    </row>
    <row r="4" spans="1:13" s="231" customFormat="1" x14ac:dyDescent="0.25">
      <c r="A4" s="628"/>
      <c r="B4" s="629">
        <v>2013</v>
      </c>
      <c r="C4" s="629">
        <v>2014</v>
      </c>
      <c r="D4" s="629">
        <v>2015</v>
      </c>
      <c r="E4" s="629">
        <v>2016</v>
      </c>
      <c r="F4" s="629">
        <v>2017</v>
      </c>
      <c r="G4" s="629">
        <v>2018</v>
      </c>
      <c r="H4" s="629">
        <v>2019</v>
      </c>
      <c r="I4" s="629">
        <v>2020</v>
      </c>
      <c r="J4" s="629">
        <v>2021</v>
      </c>
      <c r="K4" s="629">
        <v>2022</v>
      </c>
      <c r="L4" s="629">
        <v>2023</v>
      </c>
      <c r="M4" s="629">
        <v>2024</v>
      </c>
    </row>
    <row r="5" spans="1:13" s="231" customFormat="1" x14ac:dyDescent="0.2">
      <c r="A5" s="630" t="s">
        <v>586</v>
      </c>
      <c r="B5" s="631">
        <v>46550</v>
      </c>
      <c r="C5" s="631">
        <v>45120</v>
      </c>
      <c r="D5" s="631">
        <v>44725</v>
      </c>
      <c r="E5" s="631">
        <v>43773</v>
      </c>
      <c r="F5" s="631">
        <v>41590</v>
      </c>
      <c r="G5" s="631">
        <v>39430</v>
      </c>
      <c r="H5" s="631">
        <v>37758</v>
      </c>
      <c r="I5" s="631">
        <v>34993</v>
      </c>
      <c r="J5" s="631">
        <v>34439</v>
      </c>
      <c r="K5" s="631">
        <v>33922</v>
      </c>
      <c r="L5" s="631">
        <v>32940</v>
      </c>
      <c r="M5" s="631">
        <v>31959</v>
      </c>
    </row>
    <row r="6" spans="1:13" s="231" customFormat="1" ht="25.5" x14ac:dyDescent="0.25">
      <c r="A6" s="589" t="s">
        <v>1990</v>
      </c>
      <c r="B6" s="250"/>
      <c r="C6" s="250"/>
      <c r="D6" s="250"/>
      <c r="E6" s="250"/>
      <c r="F6" s="250"/>
      <c r="G6" s="250"/>
      <c r="H6" s="250"/>
      <c r="I6" s="250"/>
      <c r="J6" s="250"/>
      <c r="K6" s="250"/>
      <c r="L6" s="250"/>
      <c r="M6" s="250"/>
    </row>
    <row r="7" spans="1:13" s="319" customFormat="1" x14ac:dyDescent="0.25">
      <c r="A7" s="392" t="s">
        <v>256</v>
      </c>
      <c r="B7" s="393">
        <v>684.36957800000005</v>
      </c>
      <c r="C7" s="393">
        <v>688.03415600000005</v>
      </c>
      <c r="D7" s="393">
        <v>741.15789700000005</v>
      </c>
      <c r="E7" s="393">
        <v>967.44775300000003</v>
      </c>
      <c r="F7" s="393">
        <v>1111.0333350000001</v>
      </c>
      <c r="G7" s="393">
        <v>1061.3914179999999</v>
      </c>
      <c r="H7" s="393">
        <v>1141.8807179999999</v>
      </c>
      <c r="I7" s="393">
        <v>1141.6750649999999</v>
      </c>
      <c r="J7" s="393">
        <v>1133.7659140000001</v>
      </c>
      <c r="K7" s="393">
        <v>1179.397181</v>
      </c>
      <c r="L7" s="393">
        <v>1088.5748779999999</v>
      </c>
      <c r="M7" s="393">
        <v>1133.3355340000001</v>
      </c>
    </row>
    <row r="8" spans="1:13" s="319" customFormat="1" x14ac:dyDescent="0.25">
      <c r="A8" s="320" t="s">
        <v>360</v>
      </c>
      <c r="B8" s="321">
        <v>0.52986</v>
      </c>
      <c r="C8" s="321">
        <v>0.56347000000000003</v>
      </c>
      <c r="D8" s="321">
        <v>0.57257499999999995</v>
      </c>
      <c r="E8" s="321">
        <v>0.54865399999999998</v>
      </c>
      <c r="F8" s="321">
        <v>0.456928</v>
      </c>
      <c r="G8" s="321">
        <v>0.38994699999999999</v>
      </c>
      <c r="H8" s="321">
        <v>0.40842800000000001</v>
      </c>
      <c r="I8" s="321">
        <v>0.35533100000000001</v>
      </c>
      <c r="J8" s="321">
        <v>0.355935</v>
      </c>
      <c r="K8" s="321">
        <v>0.65120900000000004</v>
      </c>
      <c r="L8" s="321">
        <v>0.39263399999999998</v>
      </c>
      <c r="M8" s="321">
        <v>0.40368399999999999</v>
      </c>
    </row>
    <row r="9" spans="1:13" s="319" customFormat="1" x14ac:dyDescent="0.25">
      <c r="A9" s="320" t="s">
        <v>263</v>
      </c>
      <c r="B9" s="321">
        <v>100.776596</v>
      </c>
      <c r="C9" s="321">
        <v>92.450631000000001</v>
      </c>
      <c r="D9" s="321">
        <v>97.630696999999998</v>
      </c>
      <c r="E9" s="321">
        <v>100.390714</v>
      </c>
      <c r="F9" s="321">
        <v>92.818717000000007</v>
      </c>
      <c r="G9" s="321">
        <v>99.341770999999994</v>
      </c>
      <c r="H9" s="321">
        <v>104.92624499999999</v>
      </c>
      <c r="I9" s="321">
        <v>87.583894000000001</v>
      </c>
      <c r="J9" s="321">
        <v>96.791653999999994</v>
      </c>
      <c r="K9" s="321">
        <v>102.461703</v>
      </c>
      <c r="L9" s="321">
        <v>113.04464400000001</v>
      </c>
      <c r="M9" s="321">
        <v>120.182638</v>
      </c>
    </row>
    <row r="10" spans="1:13" s="319" customFormat="1" x14ac:dyDescent="0.25">
      <c r="A10" s="320" t="s">
        <v>269</v>
      </c>
      <c r="B10" s="321">
        <v>505.91264000000001</v>
      </c>
      <c r="C10" s="321">
        <v>505.795883</v>
      </c>
      <c r="D10" s="321">
        <v>568.34610299999997</v>
      </c>
      <c r="E10" s="321">
        <v>564.93520899999999</v>
      </c>
      <c r="F10" s="321">
        <v>581.59167600000001</v>
      </c>
      <c r="G10" s="321">
        <v>618.61156600000004</v>
      </c>
      <c r="H10" s="321">
        <v>633.77564400000006</v>
      </c>
      <c r="I10" s="321">
        <v>539.65565100000003</v>
      </c>
      <c r="J10" s="321">
        <v>552.84398899999997</v>
      </c>
      <c r="K10" s="321">
        <v>649.55102199999999</v>
      </c>
      <c r="L10" s="321">
        <v>664.517112</v>
      </c>
      <c r="M10" s="321">
        <v>679.79317100000003</v>
      </c>
    </row>
    <row r="11" spans="1:13" s="319" customFormat="1" x14ac:dyDescent="0.25">
      <c r="A11" s="397" t="s">
        <v>274</v>
      </c>
      <c r="B11" s="321">
        <v>763.27531199999999</v>
      </c>
      <c r="C11" s="321">
        <v>795.82674899999995</v>
      </c>
      <c r="D11" s="321">
        <v>846.45971299999997</v>
      </c>
      <c r="E11" s="321">
        <v>853.30924700000003</v>
      </c>
      <c r="F11" s="321">
        <v>904.23586599999999</v>
      </c>
      <c r="G11" s="321">
        <v>910.599962</v>
      </c>
      <c r="H11" s="321">
        <v>943.68371000000002</v>
      </c>
      <c r="I11" s="321">
        <v>968.59288100000003</v>
      </c>
      <c r="J11" s="321">
        <v>999.85752400000001</v>
      </c>
      <c r="K11" s="321">
        <v>1089.3412109999999</v>
      </c>
      <c r="L11" s="321">
        <v>1233.070978</v>
      </c>
      <c r="M11" s="321">
        <v>1314.6259689999999</v>
      </c>
    </row>
    <row r="12" spans="1:13" s="319" customFormat="1" x14ac:dyDescent="0.25">
      <c r="A12" s="397" t="s">
        <v>292</v>
      </c>
      <c r="B12" s="321">
        <v>1309.1656410000001</v>
      </c>
      <c r="C12" s="321">
        <v>1096.5652050000001</v>
      </c>
      <c r="D12" s="321">
        <v>971.17860299999995</v>
      </c>
      <c r="E12" s="321">
        <v>989.08348799999999</v>
      </c>
      <c r="F12" s="321">
        <v>967.71315100000004</v>
      </c>
      <c r="G12" s="321">
        <v>1019.632771</v>
      </c>
      <c r="H12" s="321">
        <v>1032.0244720000001</v>
      </c>
      <c r="I12" s="321">
        <v>875.81560999999999</v>
      </c>
      <c r="J12" s="321">
        <v>917.020488</v>
      </c>
      <c r="K12" s="321">
        <v>992.18179099999998</v>
      </c>
      <c r="L12" s="321">
        <v>972.36089300000003</v>
      </c>
      <c r="M12" s="321">
        <v>947.44981499999994</v>
      </c>
    </row>
    <row r="13" spans="1:13" s="319" customFormat="1" x14ac:dyDescent="0.25">
      <c r="A13" s="397" t="s">
        <v>296</v>
      </c>
      <c r="B13" s="321">
        <v>4739.4531269999998</v>
      </c>
      <c r="C13" s="321">
        <v>4992.2523650000003</v>
      </c>
      <c r="D13" s="321">
        <v>5356.5446570000004</v>
      </c>
      <c r="E13" s="321">
        <v>5497.2110830000001</v>
      </c>
      <c r="F13" s="321">
        <v>5728.6515250000002</v>
      </c>
      <c r="G13" s="321">
        <v>6032.8575229999997</v>
      </c>
      <c r="H13" s="321">
        <v>6240.3840309999996</v>
      </c>
      <c r="I13" s="321">
        <v>6484.4322069999998</v>
      </c>
      <c r="J13" s="321">
        <v>6957.8352949999999</v>
      </c>
      <c r="K13" s="321">
        <v>7640.5929470000001</v>
      </c>
      <c r="L13" s="321">
        <v>8443.8711440000006</v>
      </c>
      <c r="M13" s="321">
        <v>8793.5243809999993</v>
      </c>
    </row>
    <row r="14" spans="1:13" s="231" customFormat="1" x14ac:dyDescent="0.25">
      <c r="A14" s="633" t="s">
        <v>361</v>
      </c>
      <c r="B14" s="402">
        <v>1874.9793870000001</v>
      </c>
      <c r="C14" s="402">
        <v>2031.5963119999999</v>
      </c>
      <c r="D14" s="402">
        <v>2347.8199989999998</v>
      </c>
      <c r="E14" s="402">
        <v>2429.2127529999998</v>
      </c>
      <c r="F14" s="402">
        <v>2588.0829229999999</v>
      </c>
      <c r="G14" s="402">
        <v>2757.5081960000002</v>
      </c>
      <c r="H14" s="402">
        <v>2909.0273550000002</v>
      </c>
      <c r="I14" s="402">
        <v>3102.2484060000002</v>
      </c>
      <c r="J14" s="402">
        <v>3426.6098980000002</v>
      </c>
      <c r="K14" s="402">
        <v>3909.6520399999999</v>
      </c>
      <c r="L14" s="402">
        <v>4454.9222110000001</v>
      </c>
      <c r="M14" s="402">
        <v>4681.5162630000004</v>
      </c>
    </row>
    <row r="15" spans="1:13" s="231" customFormat="1" x14ac:dyDescent="0.25">
      <c r="A15" s="634" t="s">
        <v>362</v>
      </c>
      <c r="B15" s="402">
        <v>2701.5944279999999</v>
      </c>
      <c r="C15" s="402">
        <v>2798.0044339999999</v>
      </c>
      <c r="D15" s="402">
        <v>2865.8651799999998</v>
      </c>
      <c r="E15" s="402">
        <v>2906.5679289999998</v>
      </c>
      <c r="F15" s="402">
        <v>2940.9012269999998</v>
      </c>
      <c r="G15" s="402">
        <v>3082.5804159999998</v>
      </c>
      <c r="H15" s="402">
        <v>3119.8262840000002</v>
      </c>
      <c r="I15" s="402">
        <v>3158.7381839999998</v>
      </c>
      <c r="J15" s="402">
        <v>3304.8442650000002</v>
      </c>
      <c r="K15" s="402">
        <v>3471.560324</v>
      </c>
      <c r="L15" s="402">
        <v>3711.08556</v>
      </c>
      <c r="M15" s="402">
        <v>3814.585693</v>
      </c>
    </row>
    <row r="16" spans="1:13" s="231" customFormat="1" x14ac:dyDescent="0.25">
      <c r="A16" s="634" t="s">
        <v>363</v>
      </c>
      <c r="B16" s="402">
        <v>162.879312</v>
      </c>
      <c r="C16" s="402">
        <v>162.65161800000001</v>
      </c>
      <c r="D16" s="402">
        <v>142.859477</v>
      </c>
      <c r="E16" s="402">
        <v>161.43039999999999</v>
      </c>
      <c r="F16" s="402">
        <v>199.667373</v>
      </c>
      <c r="G16" s="402">
        <v>192.76891000000001</v>
      </c>
      <c r="H16" s="402">
        <v>211.53039200000001</v>
      </c>
      <c r="I16" s="402">
        <v>223.445617</v>
      </c>
      <c r="J16" s="402">
        <v>226.38113100000001</v>
      </c>
      <c r="K16" s="402">
        <v>259.380582</v>
      </c>
      <c r="L16" s="402">
        <v>277.86337200000003</v>
      </c>
      <c r="M16" s="402">
        <v>297.42242299999998</v>
      </c>
    </row>
    <row r="17" spans="1:13" s="319" customFormat="1" x14ac:dyDescent="0.25">
      <c r="A17" s="397" t="s">
        <v>301</v>
      </c>
      <c r="B17" s="321">
        <v>3973.8561570000002</v>
      </c>
      <c r="C17" s="321">
        <v>4179.2500149999996</v>
      </c>
      <c r="D17" s="321">
        <v>4479.2268439999998</v>
      </c>
      <c r="E17" s="321">
        <v>4526.4241160000001</v>
      </c>
      <c r="F17" s="321">
        <v>4517.4438769999997</v>
      </c>
      <c r="G17" s="321">
        <v>4491.8468990000001</v>
      </c>
      <c r="H17" s="321">
        <v>4848.8868240000002</v>
      </c>
      <c r="I17" s="321">
        <v>4772.250642</v>
      </c>
      <c r="J17" s="321">
        <v>4862.1006960000004</v>
      </c>
      <c r="K17" s="321">
        <v>5208.1147300000002</v>
      </c>
      <c r="L17" s="321">
        <v>5733.836413</v>
      </c>
      <c r="M17" s="321">
        <v>5957.5732459999999</v>
      </c>
    </row>
    <row r="18" spans="1:13" s="319" customFormat="1" x14ac:dyDescent="0.25">
      <c r="A18" s="398" t="s">
        <v>308</v>
      </c>
      <c r="B18" s="329">
        <v>668.359285</v>
      </c>
      <c r="C18" s="329">
        <v>627.73113499999999</v>
      </c>
      <c r="D18" s="329">
        <v>616.94466</v>
      </c>
      <c r="E18" s="329">
        <v>613.87884299999996</v>
      </c>
      <c r="F18" s="329">
        <v>651.57208400000002</v>
      </c>
      <c r="G18" s="329">
        <v>672.430297</v>
      </c>
      <c r="H18" s="329">
        <v>673.58650599999999</v>
      </c>
      <c r="I18" s="329">
        <v>631.93111899999997</v>
      </c>
      <c r="J18" s="329">
        <v>678.60143200000005</v>
      </c>
      <c r="K18" s="329">
        <v>754.37408600000003</v>
      </c>
      <c r="L18" s="329">
        <v>780.34070799999995</v>
      </c>
      <c r="M18" s="329">
        <v>798.52833199999998</v>
      </c>
    </row>
    <row r="19" spans="1:13" s="319" customFormat="1" ht="13.5" x14ac:dyDescent="0.2">
      <c r="A19" s="399" t="s">
        <v>364</v>
      </c>
      <c r="B19" s="280">
        <v>12745.698200000001</v>
      </c>
      <c r="C19" s="280">
        <v>12978.469614</v>
      </c>
      <c r="D19" s="280">
        <v>13678.061753</v>
      </c>
      <c r="E19" s="280">
        <v>14113.229111000001</v>
      </c>
      <c r="F19" s="280">
        <v>14555.517163</v>
      </c>
      <c r="G19" s="280">
        <v>14907.102158</v>
      </c>
      <c r="H19" s="280">
        <v>15619.55658</v>
      </c>
      <c r="I19" s="280">
        <v>15502.292405</v>
      </c>
      <c r="J19" s="280">
        <v>16199.172930999999</v>
      </c>
      <c r="K19" s="280">
        <v>17616.665883999998</v>
      </c>
      <c r="L19" s="280">
        <v>19030.009407000001</v>
      </c>
      <c r="M19" s="280">
        <v>19745.416774000001</v>
      </c>
    </row>
    <row r="20" spans="1:13" s="319" customFormat="1" x14ac:dyDescent="0.25">
      <c r="A20" s="357" t="s">
        <v>314</v>
      </c>
      <c r="B20" s="358">
        <v>725.37748699999997</v>
      </c>
      <c r="C20" s="358">
        <v>758.23776899999996</v>
      </c>
      <c r="D20" s="358">
        <v>769.54463399999997</v>
      </c>
      <c r="E20" s="358">
        <v>734.01665700000001</v>
      </c>
      <c r="F20" s="358">
        <v>685.93138099999999</v>
      </c>
      <c r="G20" s="358">
        <v>672.04169000000002</v>
      </c>
      <c r="H20" s="358">
        <v>627.71563800000001</v>
      </c>
      <c r="I20" s="358">
        <v>609.28528100000005</v>
      </c>
      <c r="J20" s="358">
        <v>551.94502</v>
      </c>
      <c r="K20" s="358">
        <v>530.11415199999999</v>
      </c>
      <c r="L20" s="358">
        <v>656.52378099999999</v>
      </c>
      <c r="M20" s="358">
        <v>723.690832</v>
      </c>
    </row>
    <row r="21" spans="1:13" s="319" customFormat="1" x14ac:dyDescent="0.25">
      <c r="A21" s="392"/>
      <c r="B21" s="393"/>
      <c r="C21" s="393"/>
      <c r="D21" s="393"/>
      <c r="E21" s="393"/>
      <c r="F21" s="393"/>
      <c r="G21" s="393"/>
      <c r="H21" s="393"/>
      <c r="I21" s="393"/>
      <c r="J21" s="393"/>
      <c r="K21" s="393"/>
      <c r="L21" s="393"/>
      <c r="M21" s="393"/>
    </row>
    <row r="22" spans="1:13" s="319" customFormat="1" ht="25.5" x14ac:dyDescent="0.25">
      <c r="A22" s="1573" t="s">
        <v>1988</v>
      </c>
      <c r="B22" s="635"/>
      <c r="C22" s="635"/>
      <c r="D22" s="635"/>
      <c r="E22" s="635"/>
      <c r="F22" s="635"/>
      <c r="G22" s="635"/>
      <c r="H22" s="635"/>
      <c r="I22" s="635"/>
      <c r="J22" s="635"/>
      <c r="K22" s="635"/>
      <c r="L22" s="635"/>
      <c r="M22" s="635"/>
    </row>
    <row r="23" spans="1:13" s="319" customFormat="1" x14ac:dyDescent="0.25">
      <c r="A23" s="392" t="s">
        <v>256</v>
      </c>
      <c r="B23" s="393">
        <v>274.87457899999998</v>
      </c>
      <c r="C23" s="393">
        <v>289.45009199999998</v>
      </c>
      <c r="D23" s="393">
        <v>327.933695</v>
      </c>
      <c r="E23" s="393">
        <v>333.99292600000001</v>
      </c>
      <c r="F23" s="393">
        <v>805.53701999999998</v>
      </c>
      <c r="G23" s="393">
        <v>825.69302800000003</v>
      </c>
      <c r="H23" s="393">
        <v>1018.152056</v>
      </c>
      <c r="I23" s="393">
        <v>970.27313400000003</v>
      </c>
      <c r="J23" s="393">
        <v>1007.8927169999999</v>
      </c>
      <c r="K23" s="393">
        <v>943.53964199999996</v>
      </c>
      <c r="L23" s="393">
        <v>1008.008823</v>
      </c>
      <c r="M23" s="393">
        <v>1182.3643059999999</v>
      </c>
    </row>
    <row r="24" spans="1:13" s="319" customFormat="1" x14ac:dyDescent="0.25">
      <c r="A24" s="320" t="s">
        <v>360</v>
      </c>
      <c r="B24" s="321">
        <v>2.9113519999999999</v>
      </c>
      <c r="C24" s="321">
        <v>0.50775400000000004</v>
      </c>
      <c r="D24" s="321">
        <v>0.86174200000000001</v>
      </c>
      <c r="E24" s="321">
        <v>0.27256200000000003</v>
      </c>
      <c r="F24" s="321">
        <v>8.0630000000000007E-3</v>
      </c>
      <c r="G24" s="321">
        <v>7.456E-3</v>
      </c>
      <c r="H24" s="321">
        <v>2.1759000000000001E-2</v>
      </c>
      <c r="I24" s="321">
        <v>3.1350000000000002E-3</v>
      </c>
      <c r="J24" s="321">
        <v>0</v>
      </c>
      <c r="K24" s="321">
        <v>4.6610000000000002E-3</v>
      </c>
      <c r="L24" s="321">
        <v>1.1608E-2</v>
      </c>
      <c r="M24" s="321">
        <v>0</v>
      </c>
    </row>
    <row r="25" spans="1:13" s="319" customFormat="1" x14ac:dyDescent="0.25">
      <c r="A25" s="320" t="s">
        <v>263</v>
      </c>
      <c r="B25" s="321">
        <v>16.442319000000001</v>
      </c>
      <c r="C25" s="321">
        <v>39.636153</v>
      </c>
      <c r="D25" s="321">
        <v>42.979036000000001</v>
      </c>
      <c r="E25" s="321">
        <v>81.980753000000007</v>
      </c>
      <c r="F25" s="321">
        <v>16.994592000000001</v>
      </c>
      <c r="G25" s="321">
        <v>18.198269</v>
      </c>
      <c r="H25" s="321">
        <v>22.320599000000001</v>
      </c>
      <c r="I25" s="321">
        <v>15.107544000000001</v>
      </c>
      <c r="J25" s="321">
        <v>8.0802709999999998</v>
      </c>
      <c r="K25" s="321">
        <v>8.6164489999999994</v>
      </c>
      <c r="L25" s="321">
        <v>10.115983999999999</v>
      </c>
      <c r="M25" s="321">
        <v>10.635104</v>
      </c>
    </row>
    <row r="26" spans="1:13" s="319" customFormat="1" x14ac:dyDescent="0.25">
      <c r="A26" s="320" t="s">
        <v>269</v>
      </c>
      <c r="B26" s="321">
        <v>267.22726499999999</v>
      </c>
      <c r="C26" s="321">
        <v>274.58496600000001</v>
      </c>
      <c r="D26" s="321">
        <v>181.69884500000001</v>
      </c>
      <c r="E26" s="321">
        <v>170.11559600000001</v>
      </c>
      <c r="F26" s="321">
        <v>197.83058700000001</v>
      </c>
      <c r="G26" s="321">
        <v>174.01653200000001</v>
      </c>
      <c r="H26" s="321">
        <v>202.641346</v>
      </c>
      <c r="I26" s="321">
        <v>168.31630999999999</v>
      </c>
      <c r="J26" s="321">
        <v>214.61864800000001</v>
      </c>
      <c r="K26" s="321">
        <v>234.563412</v>
      </c>
      <c r="L26" s="321">
        <v>211.71418</v>
      </c>
      <c r="M26" s="321">
        <v>165.823442</v>
      </c>
    </row>
    <row r="27" spans="1:13" s="319" customFormat="1" x14ac:dyDescent="0.25">
      <c r="A27" s="397" t="s">
        <v>274</v>
      </c>
      <c r="B27" s="321">
        <v>141.965598</v>
      </c>
      <c r="C27" s="321">
        <v>149.59255999999999</v>
      </c>
      <c r="D27" s="321">
        <v>128.21996300000001</v>
      </c>
      <c r="E27" s="321">
        <v>121.238922</v>
      </c>
      <c r="F27" s="321">
        <v>125.458826</v>
      </c>
      <c r="G27" s="321">
        <v>103.054526</v>
      </c>
      <c r="H27" s="321">
        <v>186.74408399999999</v>
      </c>
      <c r="I27" s="321">
        <v>105.47827100000001</v>
      </c>
      <c r="J27" s="321">
        <v>118.04458700000001</v>
      </c>
      <c r="K27" s="321">
        <v>120.39817600000001</v>
      </c>
      <c r="L27" s="321">
        <v>130.01550499999999</v>
      </c>
      <c r="M27" s="321">
        <v>156.17396500000001</v>
      </c>
    </row>
    <row r="28" spans="1:13" s="319" customFormat="1" x14ac:dyDescent="0.25">
      <c r="A28" s="397" t="s">
        <v>292</v>
      </c>
      <c r="B28" s="321">
        <v>444.29537599999998</v>
      </c>
      <c r="C28" s="321">
        <v>386.61061899999999</v>
      </c>
      <c r="D28" s="321">
        <v>380.22088000000002</v>
      </c>
      <c r="E28" s="321">
        <v>314.92692099999999</v>
      </c>
      <c r="F28" s="321">
        <v>349.533931</v>
      </c>
      <c r="G28" s="321">
        <v>363.72288500000002</v>
      </c>
      <c r="H28" s="321">
        <v>363.30400100000003</v>
      </c>
      <c r="I28" s="321">
        <v>328.20029899999997</v>
      </c>
      <c r="J28" s="321">
        <v>387.61802899999998</v>
      </c>
      <c r="K28" s="321">
        <v>426.243742</v>
      </c>
      <c r="L28" s="321">
        <v>410.49358999999998</v>
      </c>
      <c r="M28" s="321">
        <v>364.22722599999997</v>
      </c>
    </row>
    <row r="29" spans="1:13" s="319" customFormat="1" x14ac:dyDescent="0.25">
      <c r="A29" s="397" t="s">
        <v>296</v>
      </c>
      <c r="B29" s="321">
        <v>3912.1036410000002</v>
      </c>
      <c r="C29" s="321">
        <v>3546.0309510000002</v>
      </c>
      <c r="D29" s="321">
        <v>3312.7977129999999</v>
      </c>
      <c r="E29" s="321">
        <v>3215.1150940000002</v>
      </c>
      <c r="F29" s="321">
        <v>3393.603474</v>
      </c>
      <c r="G29" s="321">
        <v>3558.2318690000002</v>
      </c>
      <c r="H29" s="321">
        <v>3960.477789</v>
      </c>
      <c r="I29" s="321">
        <v>3404.1957470000002</v>
      </c>
      <c r="J29" s="321">
        <v>3924.3913929999999</v>
      </c>
      <c r="K29" s="321">
        <v>4365.6775459999999</v>
      </c>
      <c r="L29" s="321">
        <v>4713.8235009999999</v>
      </c>
      <c r="M29" s="321">
        <v>5025.1880860000001</v>
      </c>
    </row>
    <row r="30" spans="1:13" s="319" customFormat="1" x14ac:dyDescent="0.25">
      <c r="A30" s="633" t="s">
        <v>361</v>
      </c>
      <c r="B30" s="402">
        <v>206.16476399999999</v>
      </c>
      <c r="C30" s="402">
        <v>213.937838</v>
      </c>
      <c r="D30" s="402">
        <v>201.53608399999999</v>
      </c>
      <c r="E30" s="402">
        <v>242.585375</v>
      </c>
      <c r="F30" s="402">
        <v>253.408918</v>
      </c>
      <c r="G30" s="402">
        <v>284.37621100000001</v>
      </c>
      <c r="H30" s="402">
        <v>310.460534</v>
      </c>
      <c r="I30" s="402">
        <v>324.65133100000003</v>
      </c>
      <c r="J30" s="402">
        <v>397.21906100000001</v>
      </c>
      <c r="K30" s="402">
        <v>456.719492</v>
      </c>
      <c r="L30" s="402">
        <v>536.97077000000002</v>
      </c>
      <c r="M30" s="402">
        <v>608.66004199999998</v>
      </c>
    </row>
    <row r="31" spans="1:13" s="319" customFormat="1" x14ac:dyDescent="0.25">
      <c r="A31" s="634" t="s">
        <v>362</v>
      </c>
      <c r="B31" s="402">
        <v>3583.4922790000001</v>
      </c>
      <c r="C31" s="402">
        <v>3233.6566969999999</v>
      </c>
      <c r="D31" s="402">
        <v>3014.2339160000001</v>
      </c>
      <c r="E31" s="402">
        <v>2903.3802000000001</v>
      </c>
      <c r="F31" s="402">
        <v>3064.7751170000001</v>
      </c>
      <c r="G31" s="402">
        <v>3124.992193</v>
      </c>
      <c r="H31" s="402">
        <v>3465.6723870000001</v>
      </c>
      <c r="I31" s="402">
        <v>2957.2613200000001</v>
      </c>
      <c r="J31" s="402">
        <v>3360.5152979999998</v>
      </c>
      <c r="K31" s="402">
        <v>3750.8667660000001</v>
      </c>
      <c r="L31" s="402">
        <v>3977.9661580000002</v>
      </c>
      <c r="M31" s="402">
        <v>4209.5420510000004</v>
      </c>
    </row>
    <row r="32" spans="1:13" s="319" customFormat="1" x14ac:dyDescent="0.25">
      <c r="A32" s="634" t="s">
        <v>363</v>
      </c>
      <c r="B32" s="402">
        <v>122.446597</v>
      </c>
      <c r="C32" s="402">
        <v>98.436414999999997</v>
      </c>
      <c r="D32" s="402">
        <v>97.027713000000006</v>
      </c>
      <c r="E32" s="402">
        <v>69.149518</v>
      </c>
      <c r="F32" s="402">
        <v>75.419438</v>
      </c>
      <c r="G32" s="402">
        <v>148.86346399999999</v>
      </c>
      <c r="H32" s="402">
        <v>184.34486699999999</v>
      </c>
      <c r="I32" s="402">
        <v>122.283095</v>
      </c>
      <c r="J32" s="402">
        <v>166.65703400000001</v>
      </c>
      <c r="K32" s="402">
        <v>158.091286</v>
      </c>
      <c r="L32" s="402">
        <v>198.886572</v>
      </c>
      <c r="M32" s="402">
        <v>206.98599200000001</v>
      </c>
    </row>
    <row r="33" spans="1:13" s="319" customFormat="1" x14ac:dyDescent="0.25">
      <c r="A33" s="397" t="s">
        <v>301</v>
      </c>
      <c r="B33" s="321">
        <v>1417.0345990000001</v>
      </c>
      <c r="C33" s="321">
        <v>1127.1790590000001</v>
      </c>
      <c r="D33" s="321">
        <v>1210.7568659999999</v>
      </c>
      <c r="E33" s="321">
        <v>1076.3773269999999</v>
      </c>
      <c r="F33" s="321">
        <v>1310.3008339999999</v>
      </c>
      <c r="G33" s="321">
        <v>1675.192284</v>
      </c>
      <c r="H33" s="321">
        <v>1831.35916</v>
      </c>
      <c r="I33" s="321">
        <v>1228.1633079999999</v>
      </c>
      <c r="J33" s="321">
        <v>1128.1834160000001</v>
      </c>
      <c r="K33" s="321">
        <v>1268.5246509999999</v>
      </c>
      <c r="L33" s="321">
        <v>1428.7531690000001</v>
      </c>
      <c r="M33" s="321">
        <v>1631.8663469999999</v>
      </c>
    </row>
    <row r="34" spans="1:13" s="319" customFormat="1" x14ac:dyDescent="0.25">
      <c r="A34" s="398" t="s">
        <v>308</v>
      </c>
      <c r="B34" s="329">
        <v>299.505154</v>
      </c>
      <c r="C34" s="329">
        <v>263.933468</v>
      </c>
      <c r="D34" s="329">
        <v>222.126608</v>
      </c>
      <c r="E34" s="329">
        <v>224.94387399999999</v>
      </c>
      <c r="F34" s="329">
        <v>262.14336300000002</v>
      </c>
      <c r="G34" s="329">
        <v>276.04164100000003</v>
      </c>
      <c r="H34" s="329">
        <v>298.17446999999999</v>
      </c>
      <c r="I34" s="329">
        <v>229.78818899999999</v>
      </c>
      <c r="J34" s="329">
        <v>288.88118600000001</v>
      </c>
      <c r="K34" s="329">
        <v>257.778797</v>
      </c>
      <c r="L34" s="329">
        <v>297.39470399999999</v>
      </c>
      <c r="M34" s="329">
        <v>328.08073000000002</v>
      </c>
    </row>
    <row r="35" spans="1:13" s="319" customFormat="1" ht="13.5" x14ac:dyDescent="0.2">
      <c r="A35" s="399" t="s">
        <v>364</v>
      </c>
      <c r="B35" s="280">
        <v>6776.3598869999996</v>
      </c>
      <c r="C35" s="280">
        <v>6077.5256259999996</v>
      </c>
      <c r="D35" s="280">
        <v>5807.595354</v>
      </c>
      <c r="E35" s="280">
        <v>5538.9639790000001</v>
      </c>
      <c r="F35" s="280">
        <v>6461.4106940000001</v>
      </c>
      <c r="G35" s="280">
        <v>6994.1584940000002</v>
      </c>
      <c r="H35" s="280">
        <v>7883.1952689999998</v>
      </c>
      <c r="I35" s="280">
        <v>6449.5259400000004</v>
      </c>
      <c r="J35" s="280">
        <v>7077.7102519999999</v>
      </c>
      <c r="K35" s="280">
        <v>7625.3470799999996</v>
      </c>
      <c r="L35" s="280">
        <v>8210.3310679999995</v>
      </c>
      <c r="M35" s="280">
        <v>8864.3592090000002</v>
      </c>
    </row>
    <row r="36" spans="1:13" s="319" customFormat="1" x14ac:dyDescent="0.25">
      <c r="A36" s="636"/>
      <c r="B36" s="393"/>
      <c r="C36" s="393"/>
      <c r="D36" s="393"/>
      <c r="E36" s="393"/>
      <c r="F36" s="393"/>
      <c r="G36" s="393"/>
      <c r="H36" s="393"/>
      <c r="I36" s="393"/>
      <c r="J36" s="393"/>
      <c r="K36" s="393"/>
      <c r="L36" s="393"/>
      <c r="M36" s="393"/>
    </row>
    <row r="37" spans="1:13" s="319" customFormat="1" ht="25.5" x14ac:dyDescent="0.25">
      <c r="A37" s="632" t="s">
        <v>549</v>
      </c>
      <c r="B37" s="250"/>
      <c r="C37" s="250"/>
      <c r="D37" s="250"/>
      <c r="E37" s="250"/>
      <c r="F37" s="250"/>
      <c r="G37" s="250"/>
      <c r="H37" s="250"/>
      <c r="I37" s="250"/>
      <c r="J37" s="250"/>
      <c r="K37" s="250"/>
      <c r="L37" s="250"/>
      <c r="M37" s="250"/>
    </row>
    <row r="38" spans="1:13" s="319" customFormat="1" x14ac:dyDescent="0.25">
      <c r="A38" s="392" t="s">
        <v>256</v>
      </c>
      <c r="B38" s="393">
        <v>959.24415700000009</v>
      </c>
      <c r="C38" s="393">
        <v>977.48424799999998</v>
      </c>
      <c r="D38" s="393">
        <v>1069.091592</v>
      </c>
      <c r="E38" s="393">
        <v>1301.440679</v>
      </c>
      <c r="F38" s="393">
        <v>1916.5703550000001</v>
      </c>
      <c r="G38" s="393">
        <v>1887.0844459999998</v>
      </c>
      <c r="H38" s="393">
        <v>2160.0327739999998</v>
      </c>
      <c r="I38" s="393">
        <v>2111.9481989999999</v>
      </c>
      <c r="J38" s="393">
        <v>2141.6586310000002</v>
      </c>
      <c r="K38" s="393">
        <v>2122.936823</v>
      </c>
      <c r="L38" s="393">
        <v>2096.583701</v>
      </c>
      <c r="M38" s="393">
        <v>2315.6998400000002</v>
      </c>
    </row>
    <row r="39" spans="1:13" s="319" customFormat="1" x14ac:dyDescent="0.25">
      <c r="A39" s="320" t="s">
        <v>360</v>
      </c>
      <c r="B39" s="321">
        <v>3.4412120000000002</v>
      </c>
      <c r="C39" s="321">
        <v>1.071224</v>
      </c>
      <c r="D39" s="321">
        <v>1.4343170000000001</v>
      </c>
      <c r="E39" s="321">
        <v>0.82121599999999995</v>
      </c>
      <c r="F39" s="321">
        <v>0.46499099999999999</v>
      </c>
      <c r="G39" s="321">
        <v>0.39740300000000001</v>
      </c>
      <c r="H39" s="321">
        <v>0.43018699999999999</v>
      </c>
      <c r="I39" s="321">
        <v>0.35846600000000001</v>
      </c>
      <c r="J39" s="321">
        <v>0.355935</v>
      </c>
      <c r="K39" s="321">
        <v>0.65587000000000006</v>
      </c>
      <c r="L39" s="321">
        <v>0.40424199999999999</v>
      </c>
      <c r="M39" s="321">
        <v>0.40368399999999999</v>
      </c>
    </row>
    <row r="40" spans="1:13" s="319" customFormat="1" x14ac:dyDescent="0.25">
      <c r="A40" s="320" t="s">
        <v>263</v>
      </c>
      <c r="B40" s="321">
        <v>117.218915</v>
      </c>
      <c r="C40" s="321">
        <v>132.08678399999999</v>
      </c>
      <c r="D40" s="321">
        <v>140.60973300000001</v>
      </c>
      <c r="E40" s="321">
        <v>182.371467</v>
      </c>
      <c r="F40" s="321">
        <v>109.813309</v>
      </c>
      <c r="G40" s="321">
        <v>117.54003999999999</v>
      </c>
      <c r="H40" s="321">
        <v>127.246844</v>
      </c>
      <c r="I40" s="321">
        <v>102.69143800000001</v>
      </c>
      <c r="J40" s="321">
        <v>104.87192499999999</v>
      </c>
      <c r="K40" s="321">
        <v>111.078152</v>
      </c>
      <c r="L40" s="321">
        <v>123.160628</v>
      </c>
      <c r="M40" s="321">
        <v>130.81774200000001</v>
      </c>
    </row>
    <row r="41" spans="1:13" s="319" customFormat="1" x14ac:dyDescent="0.25">
      <c r="A41" s="320" t="s">
        <v>269</v>
      </c>
      <c r="B41" s="321">
        <v>773.139905</v>
      </c>
      <c r="C41" s="321">
        <v>780.38084900000001</v>
      </c>
      <c r="D41" s="321">
        <v>750.04494799999998</v>
      </c>
      <c r="E41" s="321">
        <v>735.05080499999997</v>
      </c>
      <c r="F41" s="321">
        <v>779.42226300000004</v>
      </c>
      <c r="G41" s="321">
        <v>792.62809800000002</v>
      </c>
      <c r="H41" s="321">
        <v>836.41699000000006</v>
      </c>
      <c r="I41" s="321">
        <v>707.97196099999996</v>
      </c>
      <c r="J41" s="321">
        <v>767.46263699999997</v>
      </c>
      <c r="K41" s="321">
        <v>884.11443399999996</v>
      </c>
      <c r="L41" s="321">
        <v>876.23129199999994</v>
      </c>
      <c r="M41" s="321">
        <v>845.61661300000003</v>
      </c>
    </row>
    <row r="42" spans="1:13" s="319" customFormat="1" x14ac:dyDescent="0.25">
      <c r="A42" s="397" t="s">
        <v>274</v>
      </c>
      <c r="B42" s="321">
        <v>905.24090999999999</v>
      </c>
      <c r="C42" s="321">
        <v>945.41930899999988</v>
      </c>
      <c r="D42" s="321">
        <v>974.67967599999997</v>
      </c>
      <c r="E42" s="321">
        <v>974.54816900000003</v>
      </c>
      <c r="F42" s="321">
        <v>1029.694692</v>
      </c>
      <c r="G42" s="321">
        <v>1013.654488</v>
      </c>
      <c r="H42" s="321">
        <v>1130.4277939999999</v>
      </c>
      <c r="I42" s="321">
        <v>1074.071152</v>
      </c>
      <c r="J42" s="321">
        <v>1117.9021110000001</v>
      </c>
      <c r="K42" s="321">
        <v>1209.7393869999999</v>
      </c>
      <c r="L42" s="321">
        <v>1363.086483</v>
      </c>
      <c r="M42" s="321">
        <v>1470.7999339999999</v>
      </c>
    </row>
    <row r="43" spans="1:13" s="319" customFormat="1" x14ac:dyDescent="0.25">
      <c r="A43" s="397" t="s">
        <v>292</v>
      </c>
      <c r="B43" s="321">
        <v>1753.4610170000001</v>
      </c>
      <c r="C43" s="321">
        <v>1483.1758240000001</v>
      </c>
      <c r="D43" s="321">
        <v>1351.3994829999999</v>
      </c>
      <c r="E43" s="321">
        <v>1304.010409</v>
      </c>
      <c r="F43" s="321">
        <v>1317.2470820000001</v>
      </c>
      <c r="G43" s="321">
        <v>1383.3556560000002</v>
      </c>
      <c r="H43" s="321">
        <v>1395.328473</v>
      </c>
      <c r="I43" s="321">
        <v>1204.015909</v>
      </c>
      <c r="J43" s="321">
        <v>1304.6385169999999</v>
      </c>
      <c r="K43" s="321">
        <v>1418.4255330000001</v>
      </c>
      <c r="L43" s="321">
        <v>1382.8544830000001</v>
      </c>
      <c r="M43" s="321">
        <v>1311.6770409999999</v>
      </c>
    </row>
    <row r="44" spans="1:13" s="319" customFormat="1" x14ac:dyDescent="0.25">
      <c r="A44" s="397" t="s">
        <v>296</v>
      </c>
      <c r="B44" s="321">
        <v>8651.5567680000004</v>
      </c>
      <c r="C44" s="321">
        <v>8538.2833160000009</v>
      </c>
      <c r="D44" s="321">
        <v>8669.3423700000003</v>
      </c>
      <c r="E44" s="321">
        <v>8712.3261770000008</v>
      </c>
      <c r="F44" s="321">
        <v>9122.2549990000007</v>
      </c>
      <c r="G44" s="321">
        <v>9591.0893919999999</v>
      </c>
      <c r="H44" s="321">
        <v>10200.86182</v>
      </c>
      <c r="I44" s="321">
        <v>9888.6279539999996</v>
      </c>
      <c r="J44" s="321">
        <v>10882.226687999999</v>
      </c>
      <c r="K44" s="321">
        <v>12006.270493</v>
      </c>
      <c r="L44" s="321">
        <v>13157.694645</v>
      </c>
      <c r="M44" s="321">
        <v>13818.712466999999</v>
      </c>
    </row>
    <row r="45" spans="1:13" s="319" customFormat="1" x14ac:dyDescent="0.25">
      <c r="A45" s="633" t="s">
        <v>361</v>
      </c>
      <c r="B45" s="402">
        <v>2081.144151</v>
      </c>
      <c r="C45" s="402">
        <v>2245.53415</v>
      </c>
      <c r="D45" s="402">
        <v>2549.3560829999997</v>
      </c>
      <c r="E45" s="402">
        <v>2671.7981279999999</v>
      </c>
      <c r="F45" s="402">
        <v>2841.491841</v>
      </c>
      <c r="G45" s="402">
        <v>3041.8844070000005</v>
      </c>
      <c r="H45" s="402">
        <v>3219.487889</v>
      </c>
      <c r="I45" s="402">
        <v>3426.8997370000002</v>
      </c>
      <c r="J45" s="402">
        <v>3823.8289590000004</v>
      </c>
      <c r="K45" s="402">
        <v>4366.3715320000001</v>
      </c>
      <c r="L45" s="402">
        <v>4991.892981</v>
      </c>
      <c r="M45" s="402">
        <v>5290.1763050000009</v>
      </c>
    </row>
    <row r="46" spans="1:13" s="319" customFormat="1" x14ac:dyDescent="0.25">
      <c r="A46" s="634" t="s">
        <v>362</v>
      </c>
      <c r="B46" s="402">
        <v>6285.0867070000004</v>
      </c>
      <c r="C46" s="402">
        <v>6031.6611309999998</v>
      </c>
      <c r="D46" s="402">
        <v>5880.0990959999999</v>
      </c>
      <c r="E46" s="402">
        <v>5809.9481290000003</v>
      </c>
      <c r="F46" s="402">
        <v>6005.6763439999995</v>
      </c>
      <c r="G46" s="402">
        <v>6207.5726089999998</v>
      </c>
      <c r="H46" s="402">
        <v>6585.4986710000003</v>
      </c>
      <c r="I46" s="402">
        <v>6115.9995039999994</v>
      </c>
      <c r="J46" s="402">
        <v>6665.359563</v>
      </c>
      <c r="K46" s="402">
        <v>7222.4270900000001</v>
      </c>
      <c r="L46" s="402">
        <v>7689.0517180000006</v>
      </c>
      <c r="M46" s="402">
        <v>8024.1277440000003</v>
      </c>
    </row>
    <row r="47" spans="1:13" s="319" customFormat="1" x14ac:dyDescent="0.25">
      <c r="A47" s="634" t="s">
        <v>363</v>
      </c>
      <c r="B47" s="402">
        <v>285.32590900000002</v>
      </c>
      <c r="C47" s="402">
        <v>261.088033</v>
      </c>
      <c r="D47" s="402">
        <v>239.88719</v>
      </c>
      <c r="E47" s="402">
        <v>230.57991799999999</v>
      </c>
      <c r="F47" s="402">
        <v>275.08681100000001</v>
      </c>
      <c r="G47" s="402">
        <v>341.63237400000003</v>
      </c>
      <c r="H47" s="402">
        <v>395.87525900000003</v>
      </c>
      <c r="I47" s="402">
        <v>345.72871199999997</v>
      </c>
      <c r="J47" s="402">
        <v>393.03816500000005</v>
      </c>
      <c r="K47" s="402">
        <v>417.47186799999997</v>
      </c>
      <c r="L47" s="402">
        <v>476.74994400000003</v>
      </c>
      <c r="M47" s="402">
        <v>504.40841499999999</v>
      </c>
    </row>
    <row r="48" spans="1:13" s="319" customFormat="1" x14ac:dyDescent="0.25">
      <c r="A48" s="397" t="s">
        <v>301</v>
      </c>
      <c r="B48" s="321">
        <v>5390.8907560000007</v>
      </c>
      <c r="C48" s="321">
        <v>5306.4290739999997</v>
      </c>
      <c r="D48" s="321">
        <v>5689.9837099999995</v>
      </c>
      <c r="E48" s="321">
        <v>5602.8014430000003</v>
      </c>
      <c r="F48" s="321">
        <v>5827.7447109999994</v>
      </c>
      <c r="G48" s="321">
        <v>6167.0391829999999</v>
      </c>
      <c r="H48" s="321">
        <v>6680.2459840000001</v>
      </c>
      <c r="I48" s="321">
        <v>6000.4139500000001</v>
      </c>
      <c r="J48" s="321">
        <v>5990.2841120000003</v>
      </c>
      <c r="K48" s="321">
        <v>6476.639381</v>
      </c>
      <c r="L48" s="321">
        <v>7162.5895820000005</v>
      </c>
      <c r="M48" s="321">
        <v>7589.4395930000001</v>
      </c>
    </row>
    <row r="49" spans="1:13" s="319" customFormat="1" x14ac:dyDescent="0.25">
      <c r="A49" s="398" t="s">
        <v>308</v>
      </c>
      <c r="B49" s="329">
        <v>967.86443899999995</v>
      </c>
      <c r="C49" s="329">
        <v>891.66460299999994</v>
      </c>
      <c r="D49" s="329">
        <v>839.07126800000003</v>
      </c>
      <c r="E49" s="329">
        <v>838.82271700000001</v>
      </c>
      <c r="F49" s="329">
        <v>913.71544700000004</v>
      </c>
      <c r="G49" s="329">
        <v>948.47193800000002</v>
      </c>
      <c r="H49" s="329">
        <v>971.76097600000003</v>
      </c>
      <c r="I49" s="329">
        <v>861.71930799999996</v>
      </c>
      <c r="J49" s="329">
        <v>967.482618</v>
      </c>
      <c r="K49" s="329">
        <v>1012.152883</v>
      </c>
      <c r="L49" s="329">
        <v>1077.735412</v>
      </c>
      <c r="M49" s="329">
        <v>1126.609062</v>
      </c>
    </row>
    <row r="50" spans="1:13" s="319" customFormat="1" ht="13.5" x14ac:dyDescent="0.2">
      <c r="A50" s="399" t="s">
        <v>364</v>
      </c>
      <c r="B50" s="280">
        <v>19522.058087000001</v>
      </c>
      <c r="C50" s="280">
        <v>19055.99524</v>
      </c>
      <c r="D50" s="280">
        <v>19485.657106999999</v>
      </c>
      <c r="E50" s="280">
        <v>19652.193090000001</v>
      </c>
      <c r="F50" s="280">
        <v>21016.927857000002</v>
      </c>
      <c r="G50" s="280">
        <v>21901.260652000001</v>
      </c>
      <c r="H50" s="280">
        <v>23502.751849</v>
      </c>
      <c r="I50" s="280">
        <v>21951.818345</v>
      </c>
      <c r="J50" s="280">
        <v>23276.883182999998</v>
      </c>
      <c r="K50" s="280">
        <v>25242.012963999998</v>
      </c>
      <c r="L50" s="280">
        <v>27240.340475000001</v>
      </c>
      <c r="M50" s="280">
        <v>28609.775983</v>
      </c>
    </row>
    <row r="51" spans="1:13" s="319" customFormat="1" x14ac:dyDescent="0.25">
      <c r="A51" s="357" t="s">
        <v>314</v>
      </c>
      <c r="B51" s="358">
        <v>725.37748699999997</v>
      </c>
      <c r="C51" s="358">
        <v>758.23776899999996</v>
      </c>
      <c r="D51" s="358">
        <v>769.54463399999997</v>
      </c>
      <c r="E51" s="358">
        <v>734.01665700000001</v>
      </c>
      <c r="F51" s="358">
        <v>685.93138099999999</v>
      </c>
      <c r="G51" s="358">
        <v>672.04169000000002</v>
      </c>
      <c r="H51" s="358">
        <v>627.71563800000001</v>
      </c>
      <c r="I51" s="358">
        <v>609.28528100000005</v>
      </c>
      <c r="J51" s="358">
        <v>551.94502</v>
      </c>
      <c r="K51" s="358">
        <v>530.11415199999999</v>
      </c>
      <c r="L51" s="358">
        <v>656.52378099999999</v>
      </c>
      <c r="M51" s="358">
        <v>723.690832</v>
      </c>
    </row>
    <row r="52" spans="1:13" s="366" customFormat="1" x14ac:dyDescent="0.25">
      <c r="A52" s="617" t="s">
        <v>365</v>
      </c>
      <c r="B52" s="400"/>
      <c r="C52" s="400"/>
      <c r="D52" s="400"/>
      <c r="E52" s="400"/>
      <c r="F52" s="400"/>
      <c r="G52" s="400"/>
      <c r="H52" s="400"/>
      <c r="I52" s="400"/>
      <c r="J52" s="400"/>
      <c r="K52" s="400"/>
      <c r="L52" s="400"/>
      <c r="M52" s="400"/>
    </row>
    <row r="53" spans="1:13" s="231" customFormat="1" x14ac:dyDescent="0.25">
      <c r="A53" s="637" t="s">
        <v>366</v>
      </c>
      <c r="B53" s="637"/>
      <c r="C53" s="637"/>
      <c r="D53" s="637"/>
      <c r="E53" s="637"/>
      <c r="F53" s="637"/>
      <c r="G53" s="637"/>
      <c r="H53" s="637"/>
      <c r="I53" s="637"/>
      <c r="J53" s="637"/>
      <c r="K53" s="637"/>
      <c r="L53" s="637"/>
      <c r="M53" s="637"/>
    </row>
    <row r="54" spans="1:13" x14ac:dyDescent="0.25">
      <c r="A54" s="637" t="s">
        <v>367</v>
      </c>
      <c r="B54" s="637"/>
      <c r="C54" s="637"/>
      <c r="D54" s="637"/>
      <c r="E54" s="637"/>
      <c r="F54" s="637"/>
      <c r="G54" s="637"/>
      <c r="H54" s="637"/>
      <c r="I54" s="637"/>
      <c r="J54" s="637"/>
      <c r="K54" s="637"/>
      <c r="L54" s="637"/>
      <c r="M54" s="637"/>
    </row>
    <row r="55" spans="1:13" x14ac:dyDescent="0.25">
      <c r="A55" s="385"/>
      <c r="B55" s="235"/>
      <c r="C55" s="235"/>
      <c r="D55" s="235"/>
      <c r="E55" s="235"/>
      <c r="F55" s="235"/>
      <c r="G55" s="235"/>
      <c r="H55" s="235"/>
      <c r="I55" s="235"/>
      <c r="J55" s="235"/>
      <c r="K55" s="235"/>
      <c r="L55" s="235"/>
      <c r="M55" s="235"/>
    </row>
    <row r="56" spans="1:13" x14ac:dyDescent="0.2">
      <c r="A56" s="299"/>
      <c r="B56" s="235"/>
      <c r="C56" s="235"/>
      <c r="D56" s="235"/>
      <c r="E56" s="235"/>
      <c r="F56" s="235"/>
      <c r="G56" s="235"/>
      <c r="H56" s="235"/>
      <c r="I56" s="235"/>
      <c r="J56" s="235"/>
      <c r="K56" s="235"/>
      <c r="L56" s="235"/>
      <c r="M56" s="235"/>
    </row>
    <row r="57" spans="1:13" ht="18.75" x14ac:dyDescent="0.25">
      <c r="A57" s="401" t="s">
        <v>368</v>
      </c>
      <c r="B57" s="235"/>
      <c r="C57" s="235"/>
      <c r="D57" s="235"/>
      <c r="E57" s="235"/>
      <c r="F57" s="235"/>
      <c r="G57" s="235"/>
      <c r="H57" s="235"/>
      <c r="I57" s="235"/>
      <c r="J57" s="235"/>
      <c r="K57" s="235"/>
      <c r="L57" s="235"/>
      <c r="M57" s="235"/>
    </row>
    <row r="58" spans="1:13" s="231" customFormat="1" x14ac:dyDescent="0.25">
      <c r="A58" s="628"/>
      <c r="B58" s="629">
        <v>2013</v>
      </c>
      <c r="C58" s="629">
        <v>2014</v>
      </c>
      <c r="D58" s="629">
        <v>2015</v>
      </c>
      <c r="E58" s="629">
        <v>2016</v>
      </c>
      <c r="F58" s="629">
        <v>2017</v>
      </c>
      <c r="G58" s="629">
        <v>2018</v>
      </c>
      <c r="H58" s="629">
        <v>2019</v>
      </c>
      <c r="I58" s="629">
        <v>2020</v>
      </c>
      <c r="J58" s="629">
        <v>2021</v>
      </c>
      <c r="K58" s="629">
        <v>2022</v>
      </c>
      <c r="L58" s="629">
        <v>2023</v>
      </c>
      <c r="M58" s="629">
        <v>2024</v>
      </c>
    </row>
    <row r="59" spans="1:13" s="231" customFormat="1" x14ac:dyDescent="0.2">
      <c r="A59" s="630" t="s">
        <v>587</v>
      </c>
      <c r="B59" s="631">
        <v>15626</v>
      </c>
      <c r="C59" s="631">
        <v>14496</v>
      </c>
      <c r="D59" s="631">
        <v>13999</v>
      </c>
      <c r="E59" s="631">
        <v>13393</v>
      </c>
      <c r="F59" s="631">
        <v>12304</v>
      </c>
      <c r="G59" s="631">
        <v>11454</v>
      </c>
      <c r="H59" s="631">
        <v>10836</v>
      </c>
      <c r="I59" s="631">
        <v>10269</v>
      </c>
      <c r="J59" s="631">
        <v>9947</v>
      </c>
      <c r="K59" s="631">
        <v>9778</v>
      </c>
      <c r="L59" s="631">
        <v>9618</v>
      </c>
      <c r="M59" s="631">
        <v>9417</v>
      </c>
    </row>
    <row r="60" spans="1:13" s="231" customFormat="1" ht="25.5" x14ac:dyDescent="0.25">
      <c r="A60" s="632" t="s">
        <v>1989</v>
      </c>
      <c r="B60" s="250"/>
      <c r="C60" s="250"/>
      <c r="D60" s="250"/>
      <c r="E60" s="250"/>
      <c r="F60" s="250"/>
      <c r="G60" s="250"/>
      <c r="H60" s="250"/>
      <c r="I60" s="250"/>
      <c r="J60" s="250"/>
      <c r="K60" s="250"/>
      <c r="L60" s="250"/>
      <c r="M60" s="250"/>
    </row>
    <row r="61" spans="1:13" s="319" customFormat="1" x14ac:dyDescent="0.25">
      <c r="A61" s="392" t="s">
        <v>256</v>
      </c>
      <c r="B61" s="393">
        <v>788.99687800000004</v>
      </c>
      <c r="C61" s="393">
        <v>801.67210699999998</v>
      </c>
      <c r="D61" s="393">
        <v>754.34968100000003</v>
      </c>
      <c r="E61" s="393">
        <v>765.363607</v>
      </c>
      <c r="F61" s="393">
        <v>774.20228699999996</v>
      </c>
      <c r="G61" s="393">
        <v>794.67077600000005</v>
      </c>
      <c r="H61" s="393">
        <v>821.24447799999996</v>
      </c>
      <c r="I61" s="393">
        <v>771.15862900000002</v>
      </c>
      <c r="J61" s="393">
        <v>832.08071600000005</v>
      </c>
      <c r="K61" s="393">
        <v>832.81408799999997</v>
      </c>
      <c r="L61" s="393">
        <v>901.38484400000004</v>
      </c>
      <c r="M61" s="393">
        <v>887.83065299999998</v>
      </c>
    </row>
    <row r="62" spans="1:13" s="319" customFormat="1" x14ac:dyDescent="0.25">
      <c r="A62" s="320" t="s">
        <v>360</v>
      </c>
      <c r="B62" s="321">
        <v>49.652006</v>
      </c>
      <c r="C62" s="321">
        <v>52.464393999999999</v>
      </c>
      <c r="D62" s="321">
        <v>43.420372</v>
      </c>
      <c r="E62" s="321">
        <v>47.060321000000002</v>
      </c>
      <c r="F62" s="321">
        <v>29.652180000000001</v>
      </c>
      <c r="G62" s="321">
        <v>28.574114000000002</v>
      </c>
      <c r="H62" s="321">
        <v>28.102456</v>
      </c>
      <c r="I62" s="321">
        <v>27.821173000000002</v>
      </c>
      <c r="J62" s="321">
        <v>28.196138000000001</v>
      </c>
      <c r="K62" s="321">
        <v>30.109207000000001</v>
      </c>
      <c r="L62" s="321">
        <v>32.359755999999997</v>
      </c>
      <c r="M62" s="321">
        <v>32.747563999999997</v>
      </c>
    </row>
    <row r="63" spans="1:13" s="319" customFormat="1" x14ac:dyDescent="0.25">
      <c r="A63" s="320" t="s">
        <v>263</v>
      </c>
      <c r="B63" s="321">
        <v>439.27873599999998</v>
      </c>
      <c r="C63" s="321">
        <v>426.027174</v>
      </c>
      <c r="D63" s="321">
        <v>468.60221300000001</v>
      </c>
      <c r="E63" s="321">
        <v>450.31313699999998</v>
      </c>
      <c r="F63" s="321">
        <v>430.663768</v>
      </c>
      <c r="G63" s="321">
        <v>415.76026300000001</v>
      </c>
      <c r="H63" s="321">
        <v>403.38238899999999</v>
      </c>
      <c r="I63" s="321">
        <v>380.43304599999999</v>
      </c>
      <c r="J63" s="321">
        <v>397.31739599999997</v>
      </c>
      <c r="K63" s="321">
        <v>420.60297100000003</v>
      </c>
      <c r="L63" s="321">
        <v>439.76230800000002</v>
      </c>
      <c r="M63" s="321">
        <v>455.63068700000002</v>
      </c>
    </row>
    <row r="64" spans="1:13" s="319" customFormat="1" x14ac:dyDescent="0.25">
      <c r="A64" s="320" t="s">
        <v>269</v>
      </c>
      <c r="B64" s="321">
        <v>317.76261799999997</v>
      </c>
      <c r="C64" s="321">
        <v>312.81955399999998</v>
      </c>
      <c r="D64" s="321">
        <v>312.56205199999999</v>
      </c>
      <c r="E64" s="321">
        <v>303.15018300000003</v>
      </c>
      <c r="F64" s="321">
        <v>294.722149</v>
      </c>
      <c r="G64" s="321">
        <v>285.465825</v>
      </c>
      <c r="H64" s="321">
        <v>284.078417</v>
      </c>
      <c r="I64" s="321">
        <v>257.542801</v>
      </c>
      <c r="J64" s="321">
        <v>268.200063</v>
      </c>
      <c r="K64" s="321">
        <v>292.53625199999999</v>
      </c>
      <c r="L64" s="321">
        <v>298.808042</v>
      </c>
      <c r="M64" s="321">
        <v>299.523099</v>
      </c>
    </row>
    <row r="65" spans="1:13" s="319" customFormat="1" x14ac:dyDescent="0.25">
      <c r="A65" s="397" t="s">
        <v>274</v>
      </c>
      <c r="B65" s="321">
        <v>435.89545399999997</v>
      </c>
      <c r="C65" s="321">
        <v>421.10208299999999</v>
      </c>
      <c r="D65" s="321">
        <v>427.51263299999999</v>
      </c>
      <c r="E65" s="321">
        <v>439.08790399999998</v>
      </c>
      <c r="F65" s="321">
        <v>447.02837099999999</v>
      </c>
      <c r="G65" s="321">
        <v>461.528614</v>
      </c>
      <c r="H65" s="321">
        <v>442.82901700000002</v>
      </c>
      <c r="I65" s="321">
        <v>435.26619199999999</v>
      </c>
      <c r="J65" s="321">
        <v>447.51719400000002</v>
      </c>
      <c r="K65" s="321">
        <v>475.42721399999999</v>
      </c>
      <c r="L65" s="321">
        <v>511.52782100000002</v>
      </c>
      <c r="M65" s="321">
        <v>535.54945699999996</v>
      </c>
    </row>
    <row r="66" spans="1:13" s="319" customFormat="1" x14ac:dyDescent="0.25">
      <c r="A66" s="397" t="s">
        <v>292</v>
      </c>
      <c r="B66" s="321">
        <v>114.076402</v>
      </c>
      <c r="C66" s="321">
        <v>91.796317000000002</v>
      </c>
      <c r="D66" s="321">
        <v>90.679204999999996</v>
      </c>
      <c r="E66" s="321">
        <v>93.170895999999999</v>
      </c>
      <c r="F66" s="321">
        <v>95.011449999999996</v>
      </c>
      <c r="G66" s="321">
        <v>95.680701999999997</v>
      </c>
      <c r="H66" s="321">
        <v>118.250365</v>
      </c>
      <c r="I66" s="321">
        <v>100.2598</v>
      </c>
      <c r="J66" s="321">
        <v>132.63670500000001</v>
      </c>
      <c r="K66" s="321">
        <v>183.72645</v>
      </c>
      <c r="L66" s="321">
        <v>156.54481000000001</v>
      </c>
      <c r="M66" s="321">
        <v>157.37975599999999</v>
      </c>
    </row>
    <row r="67" spans="1:13" s="319" customFormat="1" x14ac:dyDescent="0.25">
      <c r="A67" s="397" t="s">
        <v>296</v>
      </c>
      <c r="B67" s="321">
        <v>5941.8360709999997</v>
      </c>
      <c r="C67" s="321">
        <v>6073.4979229999999</v>
      </c>
      <c r="D67" s="321">
        <v>6142.2300720000003</v>
      </c>
      <c r="E67" s="321">
        <v>6043.8395170000003</v>
      </c>
      <c r="F67" s="321">
        <v>5980.4487499999996</v>
      </c>
      <c r="G67" s="321">
        <v>6154.1191529999996</v>
      </c>
      <c r="H67" s="321">
        <v>6429.1770850000003</v>
      </c>
      <c r="I67" s="321">
        <v>6331.4727810000004</v>
      </c>
      <c r="J67" s="321">
        <v>6889.2417310000001</v>
      </c>
      <c r="K67" s="321">
        <v>7457.6800990000002</v>
      </c>
      <c r="L67" s="321">
        <v>8252.5671729999995</v>
      </c>
      <c r="M67" s="321">
        <v>8286.4041880000004</v>
      </c>
    </row>
    <row r="68" spans="1:13" s="231" customFormat="1" x14ac:dyDescent="0.25">
      <c r="A68" s="633" t="s">
        <v>361</v>
      </c>
      <c r="B68" s="321">
        <v>3412.5552520000001</v>
      </c>
      <c r="C68" s="321">
        <v>3541.331232</v>
      </c>
      <c r="D68" s="321">
        <v>3526.6097049999998</v>
      </c>
      <c r="E68" s="321">
        <v>3446.5114039999999</v>
      </c>
      <c r="F68" s="321">
        <v>3368.531148</v>
      </c>
      <c r="G68" s="321">
        <v>3489.3730350000001</v>
      </c>
      <c r="H68" s="321">
        <v>3609.4887650000001</v>
      </c>
      <c r="I68" s="321">
        <v>3557.4004839999998</v>
      </c>
      <c r="J68" s="321">
        <v>3909.4630830000001</v>
      </c>
      <c r="K68" s="321">
        <v>4191.8727259999996</v>
      </c>
      <c r="L68" s="321">
        <v>4643.5850209999999</v>
      </c>
      <c r="M68" s="321">
        <v>4665.0612099999998</v>
      </c>
    </row>
    <row r="69" spans="1:13" s="231" customFormat="1" x14ac:dyDescent="0.25">
      <c r="A69" s="634" t="s">
        <v>362</v>
      </c>
      <c r="B69" s="321">
        <v>1775.5124229999999</v>
      </c>
      <c r="C69" s="321">
        <v>1780.471088</v>
      </c>
      <c r="D69" s="321">
        <v>1846.717357</v>
      </c>
      <c r="E69" s="321">
        <v>1811.5478250000001</v>
      </c>
      <c r="F69" s="321">
        <v>1804.059974</v>
      </c>
      <c r="G69" s="321">
        <v>1819.0941800000001</v>
      </c>
      <c r="H69" s="321">
        <v>1908.872895</v>
      </c>
      <c r="I69" s="321">
        <v>1902.4612159999999</v>
      </c>
      <c r="J69" s="321">
        <v>1992.151157</v>
      </c>
      <c r="K69" s="321">
        <v>2164.6299570000001</v>
      </c>
      <c r="L69" s="321">
        <v>2346.1159149999999</v>
      </c>
      <c r="M69" s="321">
        <v>2339.0900660000002</v>
      </c>
    </row>
    <row r="70" spans="1:13" s="231" customFormat="1" x14ac:dyDescent="0.25">
      <c r="A70" s="634" t="s">
        <v>363</v>
      </c>
      <c r="B70" s="321">
        <v>753.76839500000006</v>
      </c>
      <c r="C70" s="321">
        <v>751.69560100000001</v>
      </c>
      <c r="D70" s="321">
        <v>768.903009</v>
      </c>
      <c r="E70" s="321">
        <v>785.78028700000004</v>
      </c>
      <c r="F70" s="321">
        <v>807.85762699999998</v>
      </c>
      <c r="G70" s="321">
        <v>845.65193699999998</v>
      </c>
      <c r="H70" s="321">
        <v>910.81542400000001</v>
      </c>
      <c r="I70" s="321">
        <v>871.61108000000002</v>
      </c>
      <c r="J70" s="321">
        <v>987.62748999999997</v>
      </c>
      <c r="K70" s="321">
        <v>1101.1774150000001</v>
      </c>
      <c r="L70" s="321">
        <v>1262.866237</v>
      </c>
      <c r="M70" s="321">
        <v>1282.252911</v>
      </c>
    </row>
    <row r="71" spans="1:13" s="319" customFormat="1" x14ac:dyDescent="0.25">
      <c r="A71" s="397" t="s">
        <v>301</v>
      </c>
      <c r="B71" s="321">
        <v>1892.309064</v>
      </c>
      <c r="C71" s="321">
        <v>1844.508257</v>
      </c>
      <c r="D71" s="321">
        <v>1784.3755839999999</v>
      </c>
      <c r="E71" s="321">
        <v>1738.999468</v>
      </c>
      <c r="F71" s="321">
        <v>1799.0903479999999</v>
      </c>
      <c r="G71" s="321">
        <v>1852.0632000000001</v>
      </c>
      <c r="H71" s="321">
        <v>2006.224021</v>
      </c>
      <c r="I71" s="321">
        <v>2097.0159210000002</v>
      </c>
      <c r="J71" s="321">
        <v>2136.1562060000001</v>
      </c>
      <c r="K71" s="321">
        <v>1793.476962</v>
      </c>
      <c r="L71" s="321">
        <v>1941.1458849999999</v>
      </c>
      <c r="M71" s="321">
        <v>1914.2788089999999</v>
      </c>
    </row>
    <row r="72" spans="1:13" s="319" customFormat="1" x14ac:dyDescent="0.25">
      <c r="A72" s="398" t="s">
        <v>308</v>
      </c>
      <c r="B72" s="329">
        <v>207.66829899999999</v>
      </c>
      <c r="C72" s="329">
        <v>201.05805899999999</v>
      </c>
      <c r="D72" s="329">
        <v>188.53359900000001</v>
      </c>
      <c r="E72" s="329">
        <v>189.96122500000001</v>
      </c>
      <c r="F72" s="329">
        <v>175.69160099999999</v>
      </c>
      <c r="G72" s="329">
        <v>151.62729400000001</v>
      </c>
      <c r="H72" s="329">
        <v>151.004786</v>
      </c>
      <c r="I72" s="329">
        <v>138.36515600000001</v>
      </c>
      <c r="J72" s="329">
        <v>168.74218400000001</v>
      </c>
      <c r="K72" s="329">
        <v>184.67930000000001</v>
      </c>
      <c r="L72" s="329">
        <v>185.16514100000001</v>
      </c>
      <c r="M72" s="329">
        <v>188.594289</v>
      </c>
    </row>
    <row r="73" spans="1:13" s="319" customFormat="1" ht="13.5" x14ac:dyDescent="0.2">
      <c r="A73" s="399" t="s">
        <v>364</v>
      </c>
      <c r="B73" s="280">
        <v>10187.475533000001</v>
      </c>
      <c r="C73" s="280">
        <v>10224.945871</v>
      </c>
      <c r="D73" s="280">
        <v>10212.265414</v>
      </c>
      <c r="E73" s="280">
        <v>10070.946264</v>
      </c>
      <c r="F73" s="280">
        <v>10026.510908</v>
      </c>
      <c r="G73" s="280">
        <v>10239.489944000001</v>
      </c>
      <c r="H73" s="280">
        <v>10684.293019000001</v>
      </c>
      <c r="I73" s="280">
        <v>10539.335502</v>
      </c>
      <c r="J73" s="280">
        <v>11300.088336000001</v>
      </c>
      <c r="K73" s="280">
        <v>11671.052546000001</v>
      </c>
      <c r="L73" s="280">
        <v>12719.265783000001</v>
      </c>
      <c r="M73" s="280">
        <v>12757.938505</v>
      </c>
    </row>
    <row r="74" spans="1:13" s="319" customFormat="1" x14ac:dyDescent="0.25">
      <c r="A74" s="357" t="s">
        <v>314</v>
      </c>
      <c r="B74" s="358">
        <v>705.66523400000005</v>
      </c>
      <c r="C74" s="358">
        <v>677.69897000000003</v>
      </c>
      <c r="D74" s="358">
        <v>707.59018200000003</v>
      </c>
      <c r="E74" s="358">
        <v>707.73457299999995</v>
      </c>
      <c r="F74" s="358">
        <v>591.31760099999997</v>
      </c>
      <c r="G74" s="358">
        <v>585.06523000000004</v>
      </c>
      <c r="H74" s="358">
        <v>538.93019200000003</v>
      </c>
      <c r="I74" s="358">
        <v>500.23557599999998</v>
      </c>
      <c r="J74" s="358">
        <v>464.65575699999999</v>
      </c>
      <c r="K74" s="358">
        <v>424.17148800000001</v>
      </c>
      <c r="L74" s="358">
        <v>503.28820300000001</v>
      </c>
      <c r="M74" s="358">
        <v>565.44283199999995</v>
      </c>
    </row>
    <row r="75" spans="1:13" s="319" customFormat="1" x14ac:dyDescent="0.25">
      <c r="A75" s="1576" t="s">
        <v>1992</v>
      </c>
      <c r="B75" s="1577">
        <v>575.79144099999996</v>
      </c>
      <c r="C75" s="1577">
        <v>577.32340899999997</v>
      </c>
      <c r="D75" s="1577">
        <v>614.61675200000002</v>
      </c>
      <c r="E75" s="1577">
        <v>588.45073100000002</v>
      </c>
      <c r="F75" s="1577">
        <v>557.56926199999998</v>
      </c>
      <c r="G75" s="1577">
        <v>570.00265100000001</v>
      </c>
      <c r="H75" s="1577">
        <v>590.34696099999996</v>
      </c>
      <c r="I75" s="1577">
        <v>535.458934</v>
      </c>
      <c r="J75" s="1577">
        <v>574.77965099999994</v>
      </c>
      <c r="K75" s="1577">
        <v>602.79844000000003</v>
      </c>
      <c r="L75" s="1577">
        <v>597.20498799999996</v>
      </c>
      <c r="M75" s="1577">
        <v>0</v>
      </c>
    </row>
    <row r="76" spans="1:13" s="319" customFormat="1" x14ac:dyDescent="0.25">
      <c r="A76" s="392"/>
      <c r="B76" s="393"/>
      <c r="C76" s="393"/>
      <c r="D76" s="393"/>
      <c r="E76" s="393"/>
      <c r="F76" s="393"/>
      <c r="G76" s="393"/>
      <c r="H76" s="393"/>
      <c r="I76" s="393"/>
      <c r="J76" s="393"/>
      <c r="K76" s="393"/>
      <c r="L76" s="393"/>
      <c r="M76" s="393"/>
    </row>
    <row r="77" spans="1:13" s="319" customFormat="1" ht="25.5" x14ac:dyDescent="0.25">
      <c r="A77" s="1573" t="s">
        <v>1988</v>
      </c>
      <c r="B77" s="635"/>
      <c r="C77" s="635"/>
      <c r="D77" s="635"/>
      <c r="E77" s="635"/>
      <c r="F77" s="635"/>
      <c r="G77" s="635"/>
      <c r="H77" s="635"/>
      <c r="I77" s="635"/>
      <c r="J77" s="635"/>
      <c r="K77" s="635"/>
      <c r="L77" s="635"/>
      <c r="M77" s="635"/>
    </row>
    <row r="78" spans="1:13" s="319" customFormat="1" x14ac:dyDescent="0.25">
      <c r="A78" s="392" t="s">
        <v>256</v>
      </c>
      <c r="B78" s="393">
        <v>399.30849499999999</v>
      </c>
      <c r="C78" s="393">
        <v>492.645625</v>
      </c>
      <c r="D78" s="393">
        <v>593.106357</v>
      </c>
      <c r="E78" s="393">
        <v>540.60098800000003</v>
      </c>
      <c r="F78" s="393">
        <v>699.50888299999997</v>
      </c>
      <c r="G78" s="393">
        <v>805.49591699999996</v>
      </c>
      <c r="H78" s="393">
        <v>1097.8906609999999</v>
      </c>
      <c r="I78" s="393">
        <v>1069.1886099999999</v>
      </c>
      <c r="J78" s="393">
        <v>915.77956099999994</v>
      </c>
      <c r="K78" s="393">
        <v>975.29635599999995</v>
      </c>
      <c r="L78" s="393">
        <v>1100.4841859999999</v>
      </c>
      <c r="M78" s="393">
        <v>987.78792799999997</v>
      </c>
    </row>
    <row r="79" spans="1:13" s="319" customFormat="1" x14ac:dyDescent="0.25">
      <c r="A79" s="320" t="s">
        <v>360</v>
      </c>
      <c r="B79" s="321">
        <v>4.5480270000000003</v>
      </c>
      <c r="C79" s="321">
        <v>7.5441050000000001</v>
      </c>
      <c r="D79" s="321">
        <v>6.2670719999999998</v>
      </c>
      <c r="E79" s="321">
        <v>8.0063399999999998</v>
      </c>
      <c r="F79" s="321">
        <v>3.0876809999999999</v>
      </c>
      <c r="G79" s="321">
        <v>2.822889</v>
      </c>
      <c r="H79" s="321">
        <v>3.4056799999999998</v>
      </c>
      <c r="I79" s="321">
        <v>2.832646</v>
      </c>
      <c r="J79" s="321">
        <v>2.9365619999999999</v>
      </c>
      <c r="K79" s="321">
        <v>3.1668500000000002</v>
      </c>
      <c r="L79" s="321">
        <v>4.0735929999999998</v>
      </c>
      <c r="M79" s="321">
        <v>4.9167170000000002</v>
      </c>
    </row>
    <row r="80" spans="1:13" s="319" customFormat="1" x14ac:dyDescent="0.25">
      <c r="A80" s="320" t="s">
        <v>263</v>
      </c>
      <c r="B80" s="321">
        <v>107.764732</v>
      </c>
      <c r="C80" s="321">
        <v>86.035078999999996</v>
      </c>
      <c r="D80" s="321">
        <v>65.144351999999998</v>
      </c>
      <c r="E80" s="321">
        <v>67.887332000000001</v>
      </c>
      <c r="F80" s="321">
        <v>67.456092999999996</v>
      </c>
      <c r="G80" s="321">
        <v>65.691865000000007</v>
      </c>
      <c r="H80" s="321">
        <v>77.759039000000001</v>
      </c>
      <c r="I80" s="321">
        <v>56.394441999999998</v>
      </c>
      <c r="J80" s="321">
        <v>61.375264999999999</v>
      </c>
      <c r="K80" s="321">
        <v>65.303220999999994</v>
      </c>
      <c r="L80" s="321">
        <v>63.451014000000001</v>
      </c>
      <c r="M80" s="321">
        <v>56.381663000000003</v>
      </c>
    </row>
    <row r="81" spans="1:13" s="319" customFormat="1" x14ac:dyDescent="0.25">
      <c r="A81" s="320" t="s">
        <v>269</v>
      </c>
      <c r="B81" s="321">
        <v>113.434347</v>
      </c>
      <c r="C81" s="321">
        <v>120.073583</v>
      </c>
      <c r="D81" s="321">
        <v>85.922398000000001</v>
      </c>
      <c r="E81" s="321">
        <v>75.048281000000003</v>
      </c>
      <c r="F81" s="321">
        <v>51.276868999999998</v>
      </c>
      <c r="G81" s="321">
        <v>56.214792000000003</v>
      </c>
      <c r="H81" s="321">
        <v>61.957388000000002</v>
      </c>
      <c r="I81" s="321">
        <v>52.053089</v>
      </c>
      <c r="J81" s="321">
        <v>49.221228000000004</v>
      </c>
      <c r="K81" s="321">
        <v>43.933926</v>
      </c>
      <c r="L81" s="321">
        <v>66.099979000000005</v>
      </c>
      <c r="M81" s="321">
        <v>70.982958999999994</v>
      </c>
    </row>
    <row r="82" spans="1:13" s="319" customFormat="1" x14ac:dyDescent="0.25">
      <c r="A82" s="397" t="s">
        <v>274</v>
      </c>
      <c r="B82" s="321">
        <v>48.301718999999999</v>
      </c>
      <c r="C82" s="321">
        <v>33.094603999999997</v>
      </c>
      <c r="D82" s="321">
        <v>31.739654000000002</v>
      </c>
      <c r="E82" s="321">
        <v>26.644141000000001</v>
      </c>
      <c r="F82" s="321">
        <v>17.588473</v>
      </c>
      <c r="G82" s="321">
        <v>22.627427000000001</v>
      </c>
      <c r="H82" s="321">
        <v>26.455052999999999</v>
      </c>
      <c r="I82" s="321">
        <v>19.161038000000001</v>
      </c>
      <c r="J82" s="321">
        <v>21.179683000000001</v>
      </c>
      <c r="K82" s="321">
        <v>19.744088000000001</v>
      </c>
      <c r="L82" s="321">
        <v>23.477969000000002</v>
      </c>
      <c r="M82" s="321">
        <v>27.07733</v>
      </c>
    </row>
    <row r="83" spans="1:13" s="319" customFormat="1" x14ac:dyDescent="0.25">
      <c r="A83" s="397" t="s">
        <v>292</v>
      </c>
      <c r="B83" s="321">
        <v>90.337864999999994</v>
      </c>
      <c r="C83" s="321">
        <v>123.479392</v>
      </c>
      <c r="D83" s="321">
        <v>111.995608</v>
      </c>
      <c r="E83" s="321">
        <v>143.453564</v>
      </c>
      <c r="F83" s="321">
        <v>192.12325000000001</v>
      </c>
      <c r="G83" s="321">
        <v>241.94234</v>
      </c>
      <c r="H83" s="321">
        <v>349.521162</v>
      </c>
      <c r="I83" s="321">
        <v>366.46080699999999</v>
      </c>
      <c r="J83" s="321">
        <v>737.05564700000002</v>
      </c>
      <c r="K83" s="321">
        <v>702.97529999999995</v>
      </c>
      <c r="L83" s="321">
        <v>699.209294</v>
      </c>
      <c r="M83" s="321">
        <v>716.04920200000004</v>
      </c>
    </row>
    <row r="84" spans="1:13" s="319" customFormat="1" x14ac:dyDescent="0.25">
      <c r="A84" s="397" t="s">
        <v>296</v>
      </c>
      <c r="B84" s="321">
        <v>4783.4338580000003</v>
      </c>
      <c r="C84" s="321">
        <v>4597.465381</v>
      </c>
      <c r="D84" s="321">
        <v>4400.8247709999996</v>
      </c>
      <c r="E84" s="321">
        <v>4300.3409899999997</v>
      </c>
      <c r="F84" s="321">
        <v>4391.2975120000001</v>
      </c>
      <c r="G84" s="321">
        <v>4398.543721</v>
      </c>
      <c r="H84" s="321">
        <v>4631.2117200000002</v>
      </c>
      <c r="I84" s="321">
        <v>4356.379664</v>
      </c>
      <c r="J84" s="321">
        <v>4809.407475</v>
      </c>
      <c r="K84" s="321">
        <v>5345.5671860000002</v>
      </c>
      <c r="L84" s="321">
        <v>5324.6499309999999</v>
      </c>
      <c r="M84" s="321">
        <v>5338.8329800000001</v>
      </c>
    </row>
    <row r="85" spans="1:13" s="319" customFormat="1" x14ac:dyDescent="0.25">
      <c r="A85" s="633" t="s">
        <v>361</v>
      </c>
      <c r="B85" s="402">
        <v>530.12785099999996</v>
      </c>
      <c r="C85" s="402">
        <v>553.21891600000004</v>
      </c>
      <c r="D85" s="402">
        <v>568.54843500000004</v>
      </c>
      <c r="E85" s="402">
        <v>591.09314900000004</v>
      </c>
      <c r="F85" s="402">
        <v>593.232258</v>
      </c>
      <c r="G85" s="402">
        <v>651.69655699999998</v>
      </c>
      <c r="H85" s="402">
        <v>697.06040800000005</v>
      </c>
      <c r="I85" s="402">
        <v>654.48899800000004</v>
      </c>
      <c r="J85" s="402">
        <v>693.25965599999995</v>
      </c>
      <c r="K85" s="402">
        <v>872.627973</v>
      </c>
      <c r="L85" s="402">
        <v>843.62271299999998</v>
      </c>
      <c r="M85" s="402">
        <v>814.94361000000004</v>
      </c>
    </row>
    <row r="86" spans="1:13" s="319" customFormat="1" x14ac:dyDescent="0.25">
      <c r="A86" s="634" t="s">
        <v>362</v>
      </c>
      <c r="B86" s="402">
        <v>2387.1318230000002</v>
      </c>
      <c r="C86" s="402">
        <v>2229.3623339999999</v>
      </c>
      <c r="D86" s="402">
        <v>2103.4637680000001</v>
      </c>
      <c r="E86" s="402">
        <v>2000.5385960000001</v>
      </c>
      <c r="F86" s="402">
        <v>2074.5318520000001</v>
      </c>
      <c r="G86" s="402">
        <v>1941.596732</v>
      </c>
      <c r="H86" s="402">
        <v>2017.517795</v>
      </c>
      <c r="I86" s="402">
        <v>1882.7820360000001</v>
      </c>
      <c r="J86" s="402">
        <v>2141.3416860000002</v>
      </c>
      <c r="K86" s="402">
        <v>2291.254786</v>
      </c>
      <c r="L86" s="402">
        <v>2375.9231610000002</v>
      </c>
      <c r="M86" s="402">
        <v>2311.8390669999999</v>
      </c>
    </row>
    <row r="87" spans="1:13" s="319" customFormat="1" x14ac:dyDescent="0.25">
      <c r="A87" s="634" t="s">
        <v>363</v>
      </c>
      <c r="B87" s="402">
        <v>1866.174182</v>
      </c>
      <c r="C87" s="402">
        <v>1814.8841299999999</v>
      </c>
      <c r="D87" s="402">
        <v>1728.8125680000001</v>
      </c>
      <c r="E87" s="402">
        <v>1708.7092439999999</v>
      </c>
      <c r="F87" s="402">
        <v>1723.533402</v>
      </c>
      <c r="G87" s="402">
        <v>1805.2504309999999</v>
      </c>
      <c r="H87" s="402">
        <v>1916.6335160000001</v>
      </c>
      <c r="I87" s="402">
        <v>1819.1086290000001</v>
      </c>
      <c r="J87" s="402">
        <v>1974.8061319999999</v>
      </c>
      <c r="K87" s="402">
        <v>2181.6844259999998</v>
      </c>
      <c r="L87" s="402">
        <v>2105.1040560000001</v>
      </c>
      <c r="M87" s="402">
        <v>2212.0503020000001</v>
      </c>
    </row>
    <row r="88" spans="1:13" s="319" customFormat="1" x14ac:dyDescent="0.25">
      <c r="A88" s="397" t="s">
        <v>301</v>
      </c>
      <c r="B88" s="321">
        <v>989.77216799999997</v>
      </c>
      <c r="C88" s="321">
        <v>619.217623</v>
      </c>
      <c r="D88" s="321">
        <v>552.140533</v>
      </c>
      <c r="E88" s="321">
        <v>762.77697899999998</v>
      </c>
      <c r="F88" s="321">
        <v>629.57536300000004</v>
      </c>
      <c r="G88" s="321">
        <v>838.33869000000004</v>
      </c>
      <c r="H88" s="321">
        <v>780.34897699999999</v>
      </c>
      <c r="I88" s="321">
        <v>689.66773499999999</v>
      </c>
      <c r="J88" s="321">
        <v>839.95293900000001</v>
      </c>
      <c r="K88" s="321">
        <v>606.27212699999995</v>
      </c>
      <c r="L88" s="321">
        <v>971.73776499999997</v>
      </c>
      <c r="M88" s="321">
        <v>1239.3423760000001</v>
      </c>
    </row>
    <row r="89" spans="1:13" s="319" customFormat="1" x14ac:dyDescent="0.25">
      <c r="A89" s="398" t="s">
        <v>308</v>
      </c>
      <c r="B89" s="329">
        <v>82.871429000000006</v>
      </c>
      <c r="C89" s="329">
        <v>90.455461</v>
      </c>
      <c r="D89" s="329">
        <v>91.044999000000004</v>
      </c>
      <c r="E89" s="329">
        <v>55.357125000000003</v>
      </c>
      <c r="F89" s="329">
        <v>48.545043</v>
      </c>
      <c r="G89" s="329">
        <v>66.443792999999999</v>
      </c>
      <c r="H89" s="329">
        <v>52.948042000000001</v>
      </c>
      <c r="I89" s="329">
        <v>69.942335999999997</v>
      </c>
      <c r="J89" s="329">
        <v>70.242330999999993</v>
      </c>
      <c r="K89" s="329">
        <v>58.421684999999997</v>
      </c>
      <c r="L89" s="329">
        <v>67.616220999999996</v>
      </c>
      <c r="M89" s="329">
        <v>75.206770000000006</v>
      </c>
    </row>
    <row r="90" spans="1:13" s="319" customFormat="1" ht="13.5" x14ac:dyDescent="0.2">
      <c r="A90" s="399" t="s">
        <v>364</v>
      </c>
      <c r="B90" s="280">
        <v>6619.7726419999999</v>
      </c>
      <c r="C90" s="280">
        <v>6170.0108559999999</v>
      </c>
      <c r="D90" s="280">
        <v>5938.1857470000004</v>
      </c>
      <c r="E90" s="280">
        <v>5980.1157430000003</v>
      </c>
      <c r="F90" s="280">
        <v>6100.4591700000001</v>
      </c>
      <c r="G90" s="280">
        <v>6498.1214380000001</v>
      </c>
      <c r="H90" s="280">
        <v>7081.4977239999998</v>
      </c>
      <c r="I90" s="280">
        <v>6682.0803699999997</v>
      </c>
      <c r="J90" s="280">
        <v>7507.1506939999999</v>
      </c>
      <c r="K90" s="280">
        <v>7820.6807429999999</v>
      </c>
      <c r="L90" s="280">
        <v>8320.7999550000004</v>
      </c>
      <c r="M90" s="280">
        <v>8516.5779280000006</v>
      </c>
    </row>
    <row r="91" spans="1:13" s="319" customFormat="1" x14ac:dyDescent="0.25">
      <c r="A91" s="1581" t="s">
        <v>1992</v>
      </c>
      <c r="B91" s="1577">
        <v>398.09209099999998</v>
      </c>
      <c r="C91" s="1577">
        <v>390.530058</v>
      </c>
      <c r="D91" s="1577">
        <v>317.44874099999998</v>
      </c>
      <c r="E91" s="1577">
        <v>323.85114700000003</v>
      </c>
      <c r="F91" s="1577">
        <v>302.45473900000002</v>
      </c>
      <c r="G91" s="1577">
        <v>299.24841500000002</v>
      </c>
      <c r="H91" s="1577">
        <v>321.60427900000002</v>
      </c>
      <c r="I91" s="1577">
        <v>236.26257200000001</v>
      </c>
      <c r="J91" s="1577">
        <v>263.76893000000001</v>
      </c>
      <c r="K91" s="1577">
        <v>275.46555899999998</v>
      </c>
      <c r="L91" s="1577">
        <v>292.33872700000001</v>
      </c>
      <c r="M91" s="1577">
        <v>0</v>
      </c>
    </row>
    <row r="92" spans="1:13" s="319" customFormat="1" x14ac:dyDescent="0.25">
      <c r="A92" s="636"/>
      <c r="B92" s="393"/>
      <c r="C92" s="393"/>
      <c r="D92" s="393"/>
      <c r="E92" s="393"/>
      <c r="F92" s="393"/>
      <c r="G92" s="393"/>
      <c r="H92" s="393"/>
      <c r="I92" s="393"/>
      <c r="J92" s="393"/>
      <c r="K92" s="393"/>
      <c r="L92" s="393"/>
      <c r="M92" s="393"/>
    </row>
    <row r="93" spans="1:13" s="319" customFormat="1" ht="25.5" x14ac:dyDescent="0.25">
      <c r="A93" s="632" t="s">
        <v>549</v>
      </c>
      <c r="B93" s="250"/>
      <c r="C93" s="250"/>
      <c r="D93" s="250"/>
      <c r="E93" s="250"/>
      <c r="F93" s="250"/>
      <c r="G93" s="250"/>
      <c r="H93" s="250"/>
      <c r="I93" s="250"/>
      <c r="J93" s="250"/>
      <c r="K93" s="250"/>
      <c r="L93" s="250"/>
      <c r="M93" s="250"/>
    </row>
    <row r="94" spans="1:13" s="319" customFormat="1" x14ac:dyDescent="0.25">
      <c r="A94" s="392" t="s">
        <v>256</v>
      </c>
      <c r="B94" s="393">
        <v>1188.3053730000001</v>
      </c>
      <c r="C94" s="393">
        <v>1294.317732</v>
      </c>
      <c r="D94" s="393">
        <v>1347.456038</v>
      </c>
      <c r="E94" s="393">
        <v>1305.9645949999999</v>
      </c>
      <c r="F94" s="393">
        <v>1473.71117</v>
      </c>
      <c r="G94" s="393">
        <v>1600.1666930000001</v>
      </c>
      <c r="H94" s="393">
        <v>1919.135139</v>
      </c>
      <c r="I94" s="393">
        <v>1840.3472389999999</v>
      </c>
      <c r="J94" s="393">
        <v>1747.860277</v>
      </c>
      <c r="K94" s="393">
        <v>1808.1104439999999</v>
      </c>
      <c r="L94" s="393">
        <v>2001.8690299999998</v>
      </c>
      <c r="M94" s="393">
        <v>1875.6185809999999</v>
      </c>
    </row>
    <row r="95" spans="1:13" s="319" customFormat="1" x14ac:dyDescent="0.25">
      <c r="A95" s="320" t="s">
        <v>360</v>
      </c>
      <c r="B95" s="321">
        <v>54.200032999999998</v>
      </c>
      <c r="C95" s="321">
        <v>60.008499</v>
      </c>
      <c r="D95" s="321">
        <v>49.687443999999999</v>
      </c>
      <c r="E95" s="321">
        <v>55.066661000000003</v>
      </c>
      <c r="F95" s="321">
        <v>32.739861000000005</v>
      </c>
      <c r="G95" s="321">
        <v>31.397003000000002</v>
      </c>
      <c r="H95" s="321">
        <v>31.508136</v>
      </c>
      <c r="I95" s="321">
        <v>30.653819000000002</v>
      </c>
      <c r="J95" s="321">
        <v>31.1327</v>
      </c>
      <c r="K95" s="321">
        <v>33.276057000000002</v>
      </c>
      <c r="L95" s="321">
        <v>36.433349</v>
      </c>
      <c r="M95" s="321">
        <v>37.664280999999995</v>
      </c>
    </row>
    <row r="96" spans="1:13" s="319" customFormat="1" x14ac:dyDescent="0.25">
      <c r="A96" s="320" t="s">
        <v>263</v>
      </c>
      <c r="B96" s="321">
        <v>547.04346799999996</v>
      </c>
      <c r="C96" s="321">
        <v>512.06225300000006</v>
      </c>
      <c r="D96" s="321">
        <v>533.74656500000003</v>
      </c>
      <c r="E96" s="321">
        <v>518.200469</v>
      </c>
      <c r="F96" s="321">
        <v>498.11986100000001</v>
      </c>
      <c r="G96" s="321">
        <v>481.45212800000002</v>
      </c>
      <c r="H96" s="321">
        <v>481.14142800000002</v>
      </c>
      <c r="I96" s="321">
        <v>436.82748800000002</v>
      </c>
      <c r="J96" s="321">
        <v>458.69266099999999</v>
      </c>
      <c r="K96" s="321">
        <v>485.90619200000003</v>
      </c>
      <c r="L96" s="321">
        <v>503.21332200000001</v>
      </c>
      <c r="M96" s="321">
        <v>512.01234999999997</v>
      </c>
    </row>
    <row r="97" spans="1:13" s="319" customFormat="1" x14ac:dyDescent="0.25">
      <c r="A97" s="320" t="s">
        <v>269</v>
      </c>
      <c r="B97" s="321">
        <v>431.19696499999998</v>
      </c>
      <c r="C97" s="321">
        <v>432.89313699999997</v>
      </c>
      <c r="D97" s="321">
        <v>398.48444999999998</v>
      </c>
      <c r="E97" s="321">
        <v>378.19846400000006</v>
      </c>
      <c r="F97" s="321">
        <v>345.99901799999998</v>
      </c>
      <c r="G97" s="321">
        <v>341.68061699999998</v>
      </c>
      <c r="H97" s="321">
        <v>346.03580499999998</v>
      </c>
      <c r="I97" s="321">
        <v>309.59589</v>
      </c>
      <c r="J97" s="321">
        <v>317.421291</v>
      </c>
      <c r="K97" s="321">
        <v>336.47017799999998</v>
      </c>
      <c r="L97" s="321">
        <v>364.90802100000002</v>
      </c>
      <c r="M97" s="321">
        <v>370.506058</v>
      </c>
    </row>
    <row r="98" spans="1:13" s="319" customFormat="1" x14ac:dyDescent="0.25">
      <c r="A98" s="397" t="s">
        <v>274</v>
      </c>
      <c r="B98" s="321">
        <v>484.19717299999996</v>
      </c>
      <c r="C98" s="321">
        <v>454.196687</v>
      </c>
      <c r="D98" s="321">
        <v>459.25228700000002</v>
      </c>
      <c r="E98" s="321">
        <v>465.73204499999997</v>
      </c>
      <c r="F98" s="321">
        <v>464.61684400000001</v>
      </c>
      <c r="G98" s="321">
        <v>484.15604100000002</v>
      </c>
      <c r="H98" s="321">
        <v>469.28407000000004</v>
      </c>
      <c r="I98" s="321">
        <v>454.42723000000001</v>
      </c>
      <c r="J98" s="321">
        <v>468.69687700000003</v>
      </c>
      <c r="K98" s="321">
        <v>495.17130199999997</v>
      </c>
      <c r="L98" s="321">
        <v>535.00579000000005</v>
      </c>
      <c r="M98" s="321">
        <v>562.62678699999992</v>
      </c>
    </row>
    <row r="99" spans="1:13" s="319" customFormat="1" x14ac:dyDescent="0.25">
      <c r="A99" s="397" t="s">
        <v>292</v>
      </c>
      <c r="B99" s="321">
        <v>204.414267</v>
      </c>
      <c r="C99" s="321">
        <v>215.27570900000001</v>
      </c>
      <c r="D99" s="321">
        <v>202.674813</v>
      </c>
      <c r="E99" s="321">
        <v>236.62446</v>
      </c>
      <c r="F99" s="321">
        <v>287.13470000000001</v>
      </c>
      <c r="G99" s="321">
        <v>337.623042</v>
      </c>
      <c r="H99" s="321">
        <v>467.77152699999999</v>
      </c>
      <c r="I99" s="321">
        <v>466.72060699999997</v>
      </c>
      <c r="J99" s="321">
        <v>869.69235200000003</v>
      </c>
      <c r="K99" s="321">
        <v>886.70174999999995</v>
      </c>
      <c r="L99" s="321">
        <v>855.75410399999998</v>
      </c>
      <c r="M99" s="321">
        <v>873.42895799999997</v>
      </c>
    </row>
    <row r="100" spans="1:13" s="319" customFormat="1" x14ac:dyDescent="0.25">
      <c r="A100" s="397" t="s">
        <v>296</v>
      </c>
      <c r="B100" s="321">
        <v>10725.269929</v>
      </c>
      <c r="C100" s="321">
        <v>10670.963304000001</v>
      </c>
      <c r="D100" s="321">
        <v>10543.054843</v>
      </c>
      <c r="E100" s="321">
        <v>10344.180507000001</v>
      </c>
      <c r="F100" s="321">
        <v>10371.746262000001</v>
      </c>
      <c r="G100" s="321">
        <v>10552.662874</v>
      </c>
      <c r="H100" s="321">
        <v>11060.388805000001</v>
      </c>
      <c r="I100" s="321">
        <v>10687.852445</v>
      </c>
      <c r="J100" s="321">
        <v>11698.649206</v>
      </c>
      <c r="K100" s="321">
        <v>12803.247285000001</v>
      </c>
      <c r="L100" s="321">
        <v>13577.217103999999</v>
      </c>
      <c r="M100" s="321">
        <v>13625.237168</v>
      </c>
    </row>
    <row r="101" spans="1:13" s="319" customFormat="1" x14ac:dyDescent="0.25">
      <c r="A101" s="633" t="s">
        <v>361</v>
      </c>
      <c r="B101" s="402">
        <v>3942.6831030000003</v>
      </c>
      <c r="C101" s="402">
        <v>4094.5501480000003</v>
      </c>
      <c r="D101" s="402">
        <v>4095.15814</v>
      </c>
      <c r="E101" s="402">
        <v>4037.6045530000001</v>
      </c>
      <c r="F101" s="402">
        <v>3961.763406</v>
      </c>
      <c r="G101" s="402">
        <v>4141.0695919999998</v>
      </c>
      <c r="H101" s="402">
        <v>4306.5491730000003</v>
      </c>
      <c r="I101" s="402">
        <v>4211.8894819999996</v>
      </c>
      <c r="J101" s="402">
        <v>4602.7227389999998</v>
      </c>
      <c r="K101" s="402">
        <v>5064.5006989999993</v>
      </c>
      <c r="L101" s="402">
        <v>5487.2077339999996</v>
      </c>
      <c r="M101" s="402">
        <v>5480.0048200000001</v>
      </c>
    </row>
    <row r="102" spans="1:13" s="319" customFormat="1" x14ac:dyDescent="0.25">
      <c r="A102" s="634" t="s">
        <v>362</v>
      </c>
      <c r="B102" s="402">
        <v>4162.6442459999998</v>
      </c>
      <c r="C102" s="402">
        <v>4009.8334219999997</v>
      </c>
      <c r="D102" s="402">
        <v>3950.1811250000001</v>
      </c>
      <c r="E102" s="402">
        <v>3812.086421</v>
      </c>
      <c r="F102" s="402">
        <v>3878.5918259999999</v>
      </c>
      <c r="G102" s="402">
        <v>3760.690912</v>
      </c>
      <c r="H102" s="402">
        <v>3926.3906900000002</v>
      </c>
      <c r="I102" s="402">
        <v>3785.2432520000002</v>
      </c>
      <c r="J102" s="402">
        <v>4133.492843</v>
      </c>
      <c r="K102" s="402">
        <v>4455.8847430000005</v>
      </c>
      <c r="L102" s="402">
        <v>4722.039076</v>
      </c>
      <c r="M102" s="402">
        <v>4650.9291329999996</v>
      </c>
    </row>
    <row r="103" spans="1:13" s="319" customFormat="1" x14ac:dyDescent="0.25">
      <c r="A103" s="634" t="s">
        <v>363</v>
      </c>
      <c r="B103" s="402">
        <v>2619.9425769999998</v>
      </c>
      <c r="C103" s="402">
        <v>2566.5797309999998</v>
      </c>
      <c r="D103" s="402">
        <v>2497.7155769999999</v>
      </c>
      <c r="E103" s="402">
        <v>2494.4895310000002</v>
      </c>
      <c r="F103" s="402">
        <v>2531.3910289999999</v>
      </c>
      <c r="G103" s="402">
        <v>2650.902368</v>
      </c>
      <c r="H103" s="402">
        <v>2827.4489400000002</v>
      </c>
      <c r="I103" s="402">
        <v>2690.719709</v>
      </c>
      <c r="J103" s="402">
        <v>2962.433622</v>
      </c>
      <c r="K103" s="402">
        <v>3282.8618409999999</v>
      </c>
      <c r="L103" s="402">
        <v>3367.9702930000003</v>
      </c>
      <c r="M103" s="402">
        <v>3494.3032130000001</v>
      </c>
    </row>
    <row r="104" spans="1:13" s="319" customFormat="1" x14ac:dyDescent="0.25">
      <c r="A104" s="397" t="s">
        <v>301</v>
      </c>
      <c r="B104" s="321">
        <v>2882.081232</v>
      </c>
      <c r="C104" s="321">
        <v>2463.72588</v>
      </c>
      <c r="D104" s="321">
        <v>2336.5161170000001</v>
      </c>
      <c r="E104" s="321">
        <v>2501.7764470000002</v>
      </c>
      <c r="F104" s="321">
        <v>2428.6657110000001</v>
      </c>
      <c r="G104" s="321">
        <v>2690.4018900000001</v>
      </c>
      <c r="H104" s="321">
        <v>2786.5729980000001</v>
      </c>
      <c r="I104" s="321">
        <v>2786.6836560000002</v>
      </c>
      <c r="J104" s="321">
        <v>2976.1091450000004</v>
      </c>
      <c r="K104" s="321">
        <v>2399.7490889999999</v>
      </c>
      <c r="L104" s="321">
        <v>2912.8836499999998</v>
      </c>
      <c r="M104" s="321">
        <v>3153.621185</v>
      </c>
    </row>
    <row r="105" spans="1:13" s="319" customFormat="1" x14ac:dyDescent="0.25">
      <c r="A105" s="398" t="s">
        <v>308</v>
      </c>
      <c r="B105" s="329">
        <v>290.53972799999997</v>
      </c>
      <c r="C105" s="329">
        <v>291.51351999999997</v>
      </c>
      <c r="D105" s="329">
        <v>279.578598</v>
      </c>
      <c r="E105" s="329">
        <v>245.31835000000001</v>
      </c>
      <c r="F105" s="329">
        <v>224.23664399999998</v>
      </c>
      <c r="G105" s="329">
        <v>218.07108700000001</v>
      </c>
      <c r="H105" s="329">
        <v>203.95282800000001</v>
      </c>
      <c r="I105" s="329">
        <v>208.30749200000002</v>
      </c>
      <c r="J105" s="329">
        <v>238.98451499999999</v>
      </c>
      <c r="K105" s="329">
        <v>243.10098500000001</v>
      </c>
      <c r="L105" s="329">
        <v>252.781362</v>
      </c>
      <c r="M105" s="329">
        <v>263.80105900000001</v>
      </c>
    </row>
    <row r="106" spans="1:13" s="319" customFormat="1" ht="13.5" x14ac:dyDescent="0.2">
      <c r="A106" s="399" t="s">
        <v>364</v>
      </c>
      <c r="B106" s="280">
        <v>16807.248175000001</v>
      </c>
      <c r="C106" s="280">
        <v>16394.956727000001</v>
      </c>
      <c r="D106" s="280">
        <v>16150.451161000001</v>
      </c>
      <c r="E106" s="280">
        <v>16051.062007</v>
      </c>
      <c r="F106" s="280">
        <v>16126.970078</v>
      </c>
      <c r="G106" s="280">
        <v>16737.611382000003</v>
      </c>
      <c r="H106" s="280">
        <v>17765.790743000001</v>
      </c>
      <c r="I106" s="280">
        <v>17221.415871999998</v>
      </c>
      <c r="J106" s="280">
        <v>18807.239030000001</v>
      </c>
      <c r="K106" s="280">
        <v>19491.733289</v>
      </c>
      <c r="L106" s="280">
        <v>21040.065738000001</v>
      </c>
      <c r="M106" s="280">
        <v>21274.516433000001</v>
      </c>
    </row>
    <row r="107" spans="1:13" s="319" customFormat="1" x14ac:dyDescent="0.25">
      <c r="A107" s="357" t="s">
        <v>314</v>
      </c>
      <c r="B107" s="358">
        <v>705.66523400000005</v>
      </c>
      <c r="C107" s="358">
        <v>677.69897000000003</v>
      </c>
      <c r="D107" s="358">
        <v>707.59018200000003</v>
      </c>
      <c r="E107" s="358">
        <v>707.73457299999995</v>
      </c>
      <c r="F107" s="358">
        <v>591.31760099999997</v>
      </c>
      <c r="G107" s="358">
        <v>585.06523000000004</v>
      </c>
      <c r="H107" s="358">
        <v>538.93019200000003</v>
      </c>
      <c r="I107" s="358">
        <v>500.23557599999998</v>
      </c>
      <c r="J107" s="358">
        <v>464.65575699999999</v>
      </c>
      <c r="K107" s="358">
        <v>424.17148800000001</v>
      </c>
      <c r="L107" s="358">
        <v>503.28820300000001</v>
      </c>
      <c r="M107" s="358">
        <v>565.44283199999995</v>
      </c>
    </row>
    <row r="108" spans="1:13" s="319" customFormat="1" x14ac:dyDescent="0.25">
      <c r="A108" s="1581" t="s">
        <v>1992</v>
      </c>
      <c r="B108" s="1574">
        <f>+B75+B91</f>
        <v>973.88353199999995</v>
      </c>
      <c r="C108" s="1574">
        <f t="shared" ref="C108:I108" si="0">+C75+C91</f>
        <v>967.85346699999991</v>
      </c>
      <c r="D108" s="1574">
        <f t="shared" si="0"/>
        <v>932.06549300000006</v>
      </c>
      <c r="E108" s="1574">
        <f t="shared" si="0"/>
        <v>912.30187799999999</v>
      </c>
      <c r="F108" s="1574">
        <f t="shared" si="0"/>
        <v>860.024001</v>
      </c>
      <c r="G108" s="1574">
        <f t="shared" si="0"/>
        <v>869.25106600000004</v>
      </c>
      <c r="H108" s="1574">
        <f t="shared" si="0"/>
        <v>911.95123999999998</v>
      </c>
      <c r="I108" s="1574">
        <f t="shared" si="0"/>
        <v>771.72150599999998</v>
      </c>
      <c r="J108" s="1574">
        <v>838.54858100000001</v>
      </c>
      <c r="K108" s="1574">
        <v>878.26399900000001</v>
      </c>
      <c r="L108" s="1574">
        <v>889.54371500000002</v>
      </c>
      <c r="M108" s="1574">
        <v>0</v>
      </c>
    </row>
    <row r="109" spans="1:13" s="366" customFormat="1" ht="15" customHeight="1" x14ac:dyDescent="0.25">
      <c r="A109" s="617" t="s">
        <v>370</v>
      </c>
      <c r="B109" s="373"/>
    </row>
    <row r="110" spans="1:13" s="231" customFormat="1" ht="15" customHeight="1" x14ac:dyDescent="0.25">
      <c r="A110" s="637" t="s">
        <v>371</v>
      </c>
      <c r="B110" s="373"/>
    </row>
    <row r="111" spans="1:13" ht="27.95" customHeight="1" x14ac:dyDescent="0.25">
      <c r="A111" s="1749" t="s">
        <v>372</v>
      </c>
      <c r="B111" s="1749"/>
      <c r="C111" s="1749"/>
      <c r="D111" s="1749"/>
      <c r="E111" s="1749"/>
      <c r="F111" s="1749"/>
      <c r="G111" s="1749"/>
      <c r="H111" s="1749"/>
      <c r="I111" s="1749"/>
      <c r="J111" s="1749"/>
      <c r="K111" s="1749"/>
      <c r="L111" s="1749"/>
    </row>
    <row r="112" spans="1:13" x14ac:dyDescent="0.2">
      <c r="A112" s="586" t="s">
        <v>367</v>
      </c>
    </row>
    <row r="115" spans="1:12" ht="15.75" x14ac:dyDescent="0.25">
      <c r="A115" s="401" t="s">
        <v>373</v>
      </c>
    </row>
    <row r="116" spans="1:12" x14ac:dyDescent="0.25">
      <c r="A116" s="373" t="s">
        <v>374</v>
      </c>
    </row>
    <row r="117" spans="1:12" x14ac:dyDescent="0.25">
      <c r="A117" s="628"/>
      <c r="B117" s="629">
        <v>2013</v>
      </c>
      <c r="C117" s="629">
        <v>2014</v>
      </c>
      <c r="D117" s="629">
        <v>2015</v>
      </c>
      <c r="E117" s="629">
        <v>2016</v>
      </c>
      <c r="F117" s="629">
        <v>2017</v>
      </c>
      <c r="G117" s="629">
        <v>2018</v>
      </c>
      <c r="H117" s="629">
        <v>2019</v>
      </c>
      <c r="I117" s="629">
        <v>2020</v>
      </c>
      <c r="J117" s="629">
        <v>2021</v>
      </c>
      <c r="K117" s="629">
        <v>2022</v>
      </c>
      <c r="L117" s="629">
        <v>2023</v>
      </c>
    </row>
    <row r="118" spans="1:12" ht="25.5" x14ac:dyDescent="0.25">
      <c r="A118" s="632" t="s">
        <v>1989</v>
      </c>
      <c r="B118" s="250"/>
      <c r="C118" s="250"/>
      <c r="D118" s="250"/>
      <c r="E118" s="250"/>
      <c r="F118" s="250"/>
      <c r="G118" s="250"/>
      <c r="H118" s="250"/>
      <c r="I118" s="250"/>
      <c r="J118" s="250"/>
      <c r="K118" s="250"/>
      <c r="L118" s="250"/>
    </row>
    <row r="119" spans="1:12" x14ac:dyDescent="0.25">
      <c r="A119" s="392" t="s">
        <v>1991</v>
      </c>
      <c r="B119" s="393">
        <f>+'4.13a Série'!B8+'4.13a Série'!B67+'4.13b Série'!B9+'4.13b Série'!B68+'4.13c Série'!B15+'4.13c Série'!B74+'4.13d Série'!B11+'4.13d Série'!B66+'4.13f série'!B7+'4.13f série'!B61</f>
        <v>30336.150637000002</v>
      </c>
      <c r="C119" s="393">
        <f>+'4.13a Série'!C8+'4.13a Série'!C67+'4.13b Série'!C9+'4.13b Série'!C68+'4.13c Série'!C15+'4.13c Série'!C74+'4.13d Série'!C11+'4.13d Série'!C66+'4.13f série'!C7+'4.13f série'!C61</f>
        <v>31189.900809999999</v>
      </c>
      <c r="D119" s="393">
        <f>+'4.13a Série'!D8+'4.13a Série'!D67+'4.13b Série'!D9+'4.13b Série'!D68+'4.13c Série'!D15+'4.13c Série'!D74+'4.13d Série'!D11+'4.13d Série'!D66+'4.13f série'!D7+'4.13f série'!D61</f>
        <v>31207.028451999999</v>
      </c>
      <c r="E119" s="393">
        <f>+'4.13a Série'!E8+'4.13a Série'!E67+'4.13b Série'!E9+'4.13b Série'!E68+'4.13c Série'!E15+'4.13c Série'!E74+'4.13d Série'!E11+'4.13d Série'!E66+'4.13f série'!E7+'4.13f série'!E61</f>
        <v>31243.432851000001</v>
      </c>
      <c r="F119" s="393">
        <f>+'4.13a Série'!F8+'4.13a Série'!F67+'4.13b Série'!F9+'4.13b Série'!F68+'4.13c Série'!F15+'4.13c Série'!F74+'4.13d Série'!F11+'4.13d Série'!F66+'4.13f série'!F7+'4.13f série'!F61</f>
        <v>32675.686861000002</v>
      </c>
      <c r="G119" s="393">
        <f>+'4.13a Série'!G8+'4.13a Série'!G67+'4.13b Série'!G9+'4.13b Série'!G68+'4.13c Série'!G15+'4.13c Série'!G74+'4.13d Série'!G11+'4.13d Série'!G66+'4.13f série'!G7+'4.13f série'!G61</f>
        <v>32901.276334000002</v>
      </c>
      <c r="H119" s="393">
        <f>+'4.13a Série'!H8+'4.13a Série'!H67+'4.13b Série'!H9+'4.13b Série'!H68+'4.13c Série'!H15+'4.13c Série'!H74+'4.13d Série'!H11+'4.13d Série'!H66+'4.13f série'!H7+'4.13f série'!H61</f>
        <v>33306.739060999993</v>
      </c>
      <c r="I119" s="393">
        <f>+'4.13a Série'!I8+'4.13a Série'!I67+'4.13b Série'!I9+'4.13b Série'!I68+'4.13c Série'!I15+'4.13c Série'!I74+'4.13d Série'!I11+'4.13d Série'!I66+'4.13f série'!I7+'4.13f série'!I61</f>
        <v>33911.269235999993</v>
      </c>
      <c r="J119" s="393">
        <f>+'4.13a Série'!J8+'4.13a Série'!J67+'4.13b Série'!J9+'4.13b Série'!J68+'4.13c Série'!J15+'4.13c Série'!J74+'4.13d Série'!J11+'4.13d Série'!J66+'4.13f série'!J7+'4.13f série'!J61</f>
        <v>34631.546564999997</v>
      </c>
      <c r="K119" s="393">
        <f>+'4.13a Série'!K8+'4.13a Série'!K67+'4.13b Série'!K9+'4.13b Série'!K68+'4.13c Série'!K15+'4.13c Série'!K74+'4.13d Série'!K11+'4.13d Série'!K66+'4.13f série'!K7+'4.13f série'!K61</f>
        <v>36565.267258</v>
      </c>
      <c r="L119" s="393">
        <f>+'4.13a Série'!L8+'4.13a Série'!L67+'4.13b Série'!L9+'4.13b Série'!L68+'4.13c Série'!L15+'4.13c Série'!L74+'4.13d Série'!L11+'4.13d Série'!L66+'4.13f série'!L7+'4.13f série'!L61</f>
        <v>38557.437331000001</v>
      </c>
    </row>
    <row r="120" spans="1:12" x14ac:dyDescent="0.25">
      <c r="A120" s="320" t="s">
        <v>360</v>
      </c>
      <c r="B120" s="321">
        <f>+'4.13a Série'!B13+'4.13b Série'!B14+'4.13c Série'!B20+'4.13d Série'!B17+'4.13f série'!B8+'4.13f série'!B62</f>
        <v>5625.9266070000003</v>
      </c>
      <c r="C120" s="321">
        <f>+'4.13a Série'!C13+'4.13b Série'!C14+'4.13c Série'!C20+'4.13d Série'!C17+'4.13f série'!C8+'4.13f série'!C62</f>
        <v>5757.952217</v>
      </c>
      <c r="D120" s="321">
        <f>+'4.13a Série'!D13+'4.13b Série'!D14+'4.13c Série'!D20+'4.13d Série'!D17+'4.13f série'!D8+'4.13f série'!D62</f>
        <v>5876.766482</v>
      </c>
      <c r="E120" s="321">
        <f>+'4.13a Série'!E13+'4.13b Série'!E14+'4.13c Série'!E20+'4.13d Série'!E17+'4.13f série'!E8+'4.13f série'!E62</f>
        <v>5993.4850839999999</v>
      </c>
      <c r="F120" s="321">
        <f>+'4.13a Série'!F13+'4.13b Série'!F14+'4.13c Série'!F20+'4.13d Série'!F17+'4.13f série'!F8+'4.13f série'!F62</f>
        <v>6153.3021829999989</v>
      </c>
      <c r="G120" s="321">
        <f>+'4.13a Série'!G13+'4.13b Série'!G14+'4.13c Série'!G20+'4.13d Série'!G17+'4.13f série'!G8+'4.13f série'!G62</f>
        <v>6461.0972339999989</v>
      </c>
      <c r="H120" s="321">
        <f>+'4.13a Série'!H13+'4.13b Série'!H14+'4.13c Série'!H20+'4.13d Série'!H17+'4.13f série'!H8+'4.13f série'!H62</f>
        <v>6658.0200159999995</v>
      </c>
      <c r="I120" s="321">
        <f>+'4.13a Série'!I13+'4.13b Série'!I14+'4.13c Série'!I20+'4.13d Série'!I17+'4.13f série'!I8+'4.13f série'!I62</f>
        <v>6858.2793189999993</v>
      </c>
      <c r="J120" s="321">
        <f>+'4.13a Série'!J13+'4.13b Série'!J14+'4.13c Série'!J20+'4.13d Série'!J17+'4.13f série'!J8+'4.13f série'!J62</f>
        <v>6981.8539780000001</v>
      </c>
      <c r="K120" s="321">
        <f>+'4.13a Série'!K13+'4.13b Série'!K14+'4.13c Série'!K20+'4.13d Série'!K17+'4.13f série'!K8+'4.13f série'!K62</f>
        <v>7281.1147950000004</v>
      </c>
      <c r="L120" s="321">
        <f>+'4.13a Série'!L13+'4.13b Série'!L14+'4.13c Série'!L20+'4.13d Série'!L17+'4.13f série'!L8+'4.13f série'!L62</f>
        <v>7645.2539059999999</v>
      </c>
    </row>
    <row r="121" spans="1:12" x14ac:dyDescent="0.25">
      <c r="A121" s="320" t="s">
        <v>263</v>
      </c>
      <c r="B121" s="321">
        <f>+'4.13a Série'!B19+'4.13b Série'!B20+'4.13c Série'!B23+'4.13d Série'!B18+'4.13f série'!B9+'4.13f série'!B63</f>
        <v>20217.885251</v>
      </c>
      <c r="C121" s="321">
        <f>+'4.13a Série'!C19+'4.13b Série'!C20+'4.13c Série'!C23+'4.13d Série'!C18+'4.13f série'!C9+'4.13f série'!C63</f>
        <v>20760.353337</v>
      </c>
      <c r="D121" s="321">
        <f>+'4.13a Série'!D19+'4.13b Série'!D20+'4.13c Série'!D23+'4.13d Série'!D18+'4.13f série'!D9+'4.13f série'!D63</f>
        <v>21222.303105999999</v>
      </c>
      <c r="E121" s="321">
        <f>+'4.13a Série'!E19+'4.13b Série'!E20+'4.13c Série'!E23+'4.13d Série'!E18+'4.13f série'!E9+'4.13f série'!E63</f>
        <v>21482.212339000002</v>
      </c>
      <c r="F121" s="321">
        <f>+'4.13a Série'!F19+'4.13b Série'!F20+'4.13c Série'!F23+'4.13d Série'!F18+'4.13f série'!F9+'4.13f série'!F63</f>
        <v>21766.074934999997</v>
      </c>
      <c r="G121" s="321">
        <f>+'4.13a Série'!G19+'4.13b Série'!G20+'4.13c Série'!G23+'4.13d Série'!G18+'4.13f série'!G9+'4.13f série'!G63</f>
        <v>21475.683185999998</v>
      </c>
      <c r="H121" s="321">
        <f>+'4.13a Série'!H19+'4.13b Série'!H20+'4.13c Série'!H23+'4.13d Série'!H18+'4.13f série'!H9+'4.13f série'!H63</f>
        <v>21876.024359999999</v>
      </c>
      <c r="I121" s="321">
        <f>+'4.13a Série'!I19+'4.13b Série'!I20+'4.13c Série'!I23+'4.13d Série'!I18+'4.13f série'!I9+'4.13f série'!I63</f>
        <v>20625.894919999995</v>
      </c>
      <c r="J121" s="321">
        <f>+'4.13a Série'!J19+'4.13b Série'!J20+'4.13c Série'!J23+'4.13d Série'!J18+'4.13f série'!J9+'4.13f série'!J63</f>
        <v>21732.770968999997</v>
      </c>
      <c r="K121" s="321">
        <f>+'4.13a Série'!K19+'4.13b Série'!K20+'4.13c Série'!K23+'4.13d Série'!K18+'4.13f série'!K9+'4.13f série'!K63</f>
        <v>23003.250998</v>
      </c>
      <c r="L121" s="321">
        <f>+'4.13a Série'!L19+'4.13b Série'!L20+'4.13c Série'!L23+'4.13d Série'!L18+'4.13f série'!L9+'4.13f série'!L63</f>
        <v>24489.438234000001</v>
      </c>
    </row>
    <row r="122" spans="1:12" x14ac:dyDescent="0.25">
      <c r="A122" s="320" t="s">
        <v>269</v>
      </c>
      <c r="B122" s="321">
        <f>+'4.13a Série'!B26+'4.13b Série'!B27+'4.13c Série'!B29+'4.13d Série'!B28+'4.13f série'!B10+'4.13f série'!B64</f>
        <v>14627.855769000002</v>
      </c>
      <c r="C122" s="321">
        <f>+'4.13a Série'!C26+'4.13b Série'!C27+'4.13c Série'!C29+'4.13d Série'!C28+'4.13f série'!C10+'4.13f série'!C64</f>
        <v>14857.036158000001</v>
      </c>
      <c r="D122" s="321">
        <f>+'4.13a Série'!D26+'4.13b Série'!D27+'4.13c Série'!D29+'4.13d Série'!D28+'4.13f série'!D10+'4.13f série'!D64</f>
        <v>15026.583628</v>
      </c>
      <c r="E122" s="321">
        <f>+'4.13a Série'!E26+'4.13b Série'!E27+'4.13c Série'!E29+'4.13d Série'!E28+'4.13f série'!E10+'4.13f série'!E64</f>
        <v>15008.781636999998</v>
      </c>
      <c r="F122" s="321">
        <f>+'4.13a Série'!F26+'4.13b Série'!F27+'4.13c Série'!F29+'4.13d Série'!F28+'4.13f série'!F10+'4.13f série'!F64</f>
        <v>15418.606706999999</v>
      </c>
      <c r="G122" s="321">
        <f>+'4.13a Série'!G26+'4.13b Série'!G27+'4.13c Série'!G29+'4.13d Série'!G28+'4.13f série'!G10+'4.13f série'!G64</f>
        <v>15628.864959999999</v>
      </c>
      <c r="H122" s="321">
        <f>+'4.13a Série'!H26+'4.13b Série'!H27+'4.13c Série'!H29+'4.13d Série'!H28+'4.13f série'!H10+'4.13f série'!H64</f>
        <v>15980.866302999999</v>
      </c>
      <c r="I122" s="321">
        <f>+'4.13a Série'!I26+'4.13b Série'!I27+'4.13c Série'!I29+'4.13d Série'!I28+'4.13f série'!I10+'4.13f série'!I64</f>
        <v>15371.979596999998</v>
      </c>
      <c r="J122" s="321">
        <f>+'4.13a Série'!J26+'4.13b Série'!J27+'4.13c Série'!J29+'4.13d Série'!J28+'4.13f série'!J10+'4.13f série'!J64</f>
        <v>15716.947578000003</v>
      </c>
      <c r="K122" s="321">
        <f>+'4.13a Série'!K26+'4.13b Série'!K27+'4.13c Série'!K29+'4.13d Série'!K28+'4.13f série'!K10+'4.13f série'!K64</f>
        <v>17097.855755000004</v>
      </c>
      <c r="L122" s="321">
        <f>+'4.13a Série'!L26+'4.13b Série'!L27+'4.13c Série'!L29+'4.13d Série'!L28+'4.13f série'!L10+'4.13f série'!L64</f>
        <v>18193.071035000001</v>
      </c>
    </row>
    <row r="123" spans="1:12" x14ac:dyDescent="0.25">
      <c r="A123" s="397" t="s">
        <v>274</v>
      </c>
      <c r="B123" s="321">
        <f>+'4.13a Série'!B33+'4.13b Série'!B34+'4.13c Série'!B34+'4.13d Série'!B33+'4.13f série'!B11+'4.13f série'!B65</f>
        <v>45243.430928999995</v>
      </c>
      <c r="C123" s="321">
        <f>+'4.13a Série'!C33+'4.13b Série'!C34+'4.13c Série'!C34+'4.13d Série'!C33+'4.13f série'!C11+'4.13f série'!C65</f>
        <v>47016.808999000001</v>
      </c>
      <c r="D123" s="321">
        <f>+'4.13a Série'!D33+'4.13b Série'!D34+'4.13c Série'!D34+'4.13d Série'!D33+'4.13f série'!D11+'4.13f série'!D65</f>
        <v>48208.582219999997</v>
      </c>
      <c r="E123" s="321">
        <f>+'4.13a Série'!E33+'4.13b Série'!E34+'4.13c Série'!E34+'4.13d Série'!E33+'4.13f série'!E11+'4.13f série'!E65</f>
        <v>48768.161980999997</v>
      </c>
      <c r="F123" s="321">
        <f>+'4.13a Série'!F33+'4.13b Série'!F34+'4.13c Série'!F34+'4.13d Série'!F33+'4.13f série'!F11+'4.13f série'!F65</f>
        <v>49816.717848</v>
      </c>
      <c r="G123" s="321">
        <f>+'4.13a Série'!G33+'4.13b Série'!G34+'4.13c Série'!G34+'4.13d Série'!G33+'4.13f série'!G11+'4.13f série'!G65</f>
        <v>50261.986422000002</v>
      </c>
      <c r="H123" s="321">
        <f>+'4.13a Série'!H33+'4.13b Série'!H34+'4.13c Série'!H34+'4.13d Série'!H33+'4.13f série'!H11+'4.13f série'!H65</f>
        <v>51066.060985000004</v>
      </c>
      <c r="I123" s="321">
        <f>+'4.13a Série'!I33+'4.13b Série'!I34+'4.13c Série'!I34+'4.13d Série'!I33+'4.13f série'!I11+'4.13f série'!I65</f>
        <v>52428.278148000005</v>
      </c>
      <c r="J123" s="321">
        <f>+'4.13a Série'!J33+'4.13b Série'!J34+'4.13c Série'!J34+'4.13d Série'!J33+'4.13f série'!J11+'4.13f série'!J65</f>
        <v>53036.195792000006</v>
      </c>
      <c r="K123" s="321">
        <f>+'4.13a Série'!K33+'4.13b Série'!K34+'4.13c Série'!K34+'4.13d Série'!K33+'4.13f série'!K11+'4.13f série'!K65</f>
        <v>54439.587913999996</v>
      </c>
      <c r="L123" s="321">
        <f>+'4.13a Série'!L33+'4.13b Série'!L34+'4.13c Série'!L34+'4.13d Série'!L33+'4.13f série'!L11+'4.13f série'!L65</f>
        <v>57544.941134000001</v>
      </c>
    </row>
    <row r="124" spans="1:12" x14ac:dyDescent="0.25">
      <c r="A124" s="397" t="s">
        <v>292</v>
      </c>
      <c r="B124" s="321">
        <f>+'4.13a Série'!B42+'4.13b Série'!B43+'4.13c Série'!B52+'4.13d Série'!B37+'4.13f série'!B12+'4.13f série'!B66</f>
        <v>5796.4127130000006</v>
      </c>
      <c r="C124" s="321">
        <f>+'4.13a Série'!C42+'4.13b Série'!C43+'4.13c Série'!C52+'4.13d Série'!C37+'4.13f série'!C12+'4.13f série'!C66</f>
        <v>5658.6669839999995</v>
      </c>
      <c r="D124" s="321">
        <f>+'4.13a Série'!D42+'4.13b Série'!D43+'4.13c Série'!D52+'4.13d Série'!D37+'4.13f série'!D12+'4.13f série'!D66</f>
        <v>5662.8453930000005</v>
      </c>
      <c r="E124" s="321">
        <f>+'4.13a Série'!E42+'4.13b Série'!E43+'4.13c Série'!E52+'4.13d Série'!E37+'4.13f série'!E12+'4.13f série'!E66</f>
        <v>5740.8292010000005</v>
      </c>
      <c r="F124" s="321">
        <f>+'4.13a Série'!F42+'4.13b Série'!F43+'4.13c Série'!F52+'4.13d Série'!F37+'4.13f série'!F12+'4.13f série'!F66</f>
        <v>5783.1892009999992</v>
      </c>
      <c r="G124" s="321">
        <f>+'4.13a Série'!G42+'4.13b Série'!G43+'4.13c Série'!G52+'4.13d Série'!G37+'4.13f série'!G12+'4.13f série'!G66</f>
        <v>5927.2317409999996</v>
      </c>
      <c r="H124" s="321">
        <f>+'4.13a Série'!H42+'4.13b Série'!H43+'4.13c Série'!H52+'4.13d Série'!H37+'4.13f série'!H12+'4.13f série'!H66</f>
        <v>5992.4074949999995</v>
      </c>
      <c r="I124" s="321">
        <f>+'4.13a Série'!I42+'4.13b Série'!I43+'4.13c Série'!I52+'4.13d Série'!I37+'4.13f série'!I12+'4.13f série'!I66</f>
        <v>5898.0862579999994</v>
      </c>
      <c r="J124" s="321">
        <f>+'4.13a Série'!J42+'4.13b Série'!J43+'4.13c Série'!J52+'4.13d Série'!J37+'4.13f série'!J12+'4.13f série'!J66</f>
        <v>6202.5971840000002</v>
      </c>
      <c r="K124" s="321">
        <f>+'4.13a Série'!K42+'4.13b Série'!K43+'4.13c Série'!K52+'4.13d Série'!K37+'4.13f série'!K12+'4.13f série'!K66</f>
        <v>6712.4995570000001</v>
      </c>
      <c r="L124" s="321">
        <f>+'4.13a Série'!L42+'4.13b Série'!L43+'4.13c Série'!L52+'4.13d Série'!L37+'4.13f série'!L12+'4.13f série'!L66</f>
        <v>7480.2575090000009</v>
      </c>
    </row>
    <row r="125" spans="1:12" x14ac:dyDescent="0.25">
      <c r="A125" s="397" t="s">
        <v>296</v>
      </c>
      <c r="B125" s="321">
        <f>+'4.13a Série'!B49+'4.13b Série'!B50+'4.13c Série'!B56+'4.13d Série'!B41+'4.13f série'!B13+'4.13f série'!B67</f>
        <v>18080.314052999998</v>
      </c>
      <c r="C125" s="321">
        <f>+'4.13a Série'!C49+'4.13b Série'!C50+'4.13c Série'!C56+'4.13d Série'!C41+'4.13f série'!C13+'4.13f série'!C67</f>
        <v>18827.266376</v>
      </c>
      <c r="D125" s="321">
        <f>+'4.13a Série'!D49+'4.13b Série'!D50+'4.13c Série'!D56+'4.13d Série'!D41+'4.13f série'!D13+'4.13f série'!D67</f>
        <v>19104.213247</v>
      </c>
      <c r="E125" s="321">
        <f>+'4.13a Série'!E49+'4.13b Série'!E50+'4.13c Série'!E56+'4.13d Série'!E41+'4.13f série'!E13+'4.13f série'!E67</f>
        <v>19085.095892999998</v>
      </c>
      <c r="F125" s="321">
        <f>+'4.13a Série'!F49+'4.13b Série'!F50+'4.13c Série'!F56+'4.13d Série'!F41+'4.13f série'!F13+'4.13f série'!F67</f>
        <v>19528.079678000002</v>
      </c>
      <c r="G125" s="321">
        <f>+'4.13a Série'!G49+'4.13b Série'!G50+'4.13c Série'!G56+'4.13d Série'!G41+'4.13f série'!G13+'4.13f série'!G67</f>
        <v>20181.75909</v>
      </c>
      <c r="H125" s="321">
        <f>+'4.13a Série'!H49+'4.13b Série'!H50+'4.13c Série'!H56+'4.13d Série'!H41+'4.13f série'!H13+'4.13f série'!H67</f>
        <v>20750.476321999999</v>
      </c>
      <c r="I125" s="321">
        <f>+'4.13a Série'!I49+'4.13b Série'!I50+'4.13c Série'!I56+'4.13d Série'!I41+'4.13f série'!I13+'4.13f série'!I67</f>
        <v>21030.207913999999</v>
      </c>
      <c r="J125" s="321">
        <f>+'4.13a Série'!J49+'4.13b Série'!J50+'4.13c Série'!J56+'4.13d Série'!J41+'4.13f série'!J13+'4.13f série'!J67</f>
        <v>22225.291413999999</v>
      </c>
      <c r="K125" s="321">
        <f>+'4.13a Série'!K49+'4.13b Série'!K50+'4.13c Série'!K56+'4.13d Série'!K41+'4.13f série'!K13+'4.13f série'!K67</f>
        <v>23969.568652000002</v>
      </c>
      <c r="L125" s="321">
        <f>+'4.13a Série'!L49+'4.13b Série'!L50+'4.13c Série'!L56+'4.13d Série'!L41+'4.13f série'!L13+'4.13f série'!L67</f>
        <v>25797.611037999999</v>
      </c>
    </row>
    <row r="126" spans="1:12" x14ac:dyDescent="0.25">
      <c r="A126" s="397" t="s">
        <v>301</v>
      </c>
      <c r="B126" s="321">
        <f>+'4.13a Série'!B55+'4.13b Série'!B56+'4.13c Série'!B61+'4.13d Série'!B46+'4.13f série'!B17+'4.13f série'!B71</f>
        <v>21018.081891000002</v>
      </c>
      <c r="C126" s="321">
        <f>+'4.13a Série'!C55+'4.13b Série'!C56+'4.13c Série'!C61+'4.13d Série'!C46+'4.13f série'!C17+'4.13f série'!C71</f>
        <v>21435.277470000001</v>
      </c>
      <c r="D126" s="321">
        <f>+'4.13a Série'!D55+'4.13b Série'!D56+'4.13c Série'!D61+'4.13d Série'!D46+'4.13f série'!D17+'4.13f série'!D71</f>
        <v>21719.143999</v>
      </c>
      <c r="E126" s="321">
        <f>+'4.13a Série'!E55+'4.13b Série'!E56+'4.13c Série'!E61+'4.13d Série'!E46+'4.13f série'!E17+'4.13f série'!E71</f>
        <v>21517.318294999997</v>
      </c>
      <c r="F126" s="321">
        <f>+'4.13a Série'!F55+'4.13b Série'!F56+'4.13c Série'!F61+'4.13d Série'!F46+'4.13f série'!F17+'4.13f série'!F71</f>
        <v>22429.938462000002</v>
      </c>
      <c r="G126" s="321">
        <f>+'4.13a Série'!G55+'4.13b Série'!G56+'4.13c Série'!G61+'4.13d Série'!G46+'4.13f série'!G17+'4.13f série'!G71</f>
        <v>22019.573854999999</v>
      </c>
      <c r="H126" s="321">
        <f>+'4.13a Série'!H55+'4.13b Série'!H56+'4.13c Série'!H61+'4.13d Série'!H46+'4.13f série'!H17+'4.13f série'!H71</f>
        <v>22620.780937000003</v>
      </c>
      <c r="I126" s="321">
        <f>+'4.13a Série'!I55+'4.13b Série'!I56+'4.13c Série'!I61+'4.13d Série'!I46+'4.13f série'!I17+'4.13f série'!I71</f>
        <v>22450.439885</v>
      </c>
      <c r="J126" s="321">
        <f>+'4.13a Série'!J55+'4.13b Série'!J56+'4.13c Série'!J61+'4.13d Série'!J46+'4.13f série'!J17+'4.13f série'!J71</f>
        <v>23375.790152000001</v>
      </c>
      <c r="K126" s="321">
        <f>+'4.13a Série'!K55+'4.13b Série'!K56+'4.13c Série'!K61+'4.13d Série'!K46+'4.13f série'!K17+'4.13f série'!K71</f>
        <v>23610.150174000002</v>
      </c>
      <c r="L126" s="321">
        <f>+'4.13a Série'!L55+'4.13b Série'!L56+'4.13c Série'!L61+'4.13d Série'!L46+'4.13f série'!L17+'4.13f série'!L71</f>
        <v>24495.728631000005</v>
      </c>
    </row>
    <row r="127" spans="1:12" x14ac:dyDescent="0.25">
      <c r="A127" s="398" t="s">
        <v>308</v>
      </c>
      <c r="B127" s="329">
        <f>+'4.13a Série'!B61+'4.13b Série'!B62+'4.13c Série'!B69+'4.13d Série'!B60+'4.13f série'!B18+'4.13f série'!B72</f>
        <v>4135.9787710000001</v>
      </c>
      <c r="C127" s="329">
        <f>+'4.13a Série'!C61+'4.13b Série'!C62+'4.13c Série'!C69+'4.13d Série'!C60+'4.13f série'!C18+'4.13f série'!C72</f>
        <v>4164.1895009999998</v>
      </c>
      <c r="D127" s="329">
        <f>+'4.13a Série'!D61+'4.13b Série'!D62+'4.13c Série'!D69+'4.13d Série'!D60+'4.13f série'!D18+'4.13f série'!D72</f>
        <v>4128.2597620000006</v>
      </c>
      <c r="E127" s="329">
        <f>+'4.13a Série'!E61+'4.13b Série'!E62+'4.13c Série'!E69+'4.13d Série'!E60+'4.13f série'!E18+'4.13f série'!E72</f>
        <v>4016.2160130000007</v>
      </c>
      <c r="F127" s="329">
        <f>+'4.13a Série'!F61+'4.13b Série'!F62+'4.13c Série'!F69+'4.13d Série'!F60+'4.13f série'!F18+'4.13f série'!F72</f>
        <v>4164.7600179999999</v>
      </c>
      <c r="G127" s="329">
        <f>+'4.13a Série'!G61+'4.13b Série'!G62+'4.13c Série'!G69+'4.13d Série'!G60+'4.13f série'!G18+'4.13f série'!G72</f>
        <v>4037.4216219999998</v>
      </c>
      <c r="H127" s="329">
        <f>+'4.13a Série'!H61+'4.13b Série'!H62+'4.13c Série'!H69+'4.13d Série'!H60+'4.13f série'!H18+'4.13f série'!H72</f>
        <v>4137.0652020000007</v>
      </c>
      <c r="I127" s="329">
        <f>+'4.13a Série'!I61+'4.13b Série'!I62+'4.13c Série'!I69+'4.13d Série'!I60+'4.13f série'!I18+'4.13f série'!I72</f>
        <v>4426.484692</v>
      </c>
      <c r="J127" s="329">
        <f>+'4.13a Série'!J61+'4.13b Série'!J62+'4.13c Série'!J69+'4.13d Série'!J60+'4.13f série'!J18+'4.13f série'!J72</f>
        <v>4394.9940930000002</v>
      </c>
      <c r="K127" s="329">
        <f>+'4.13a Série'!K61+'4.13b Série'!K62+'4.13c Série'!K69+'4.13d Série'!K60+'4.13f série'!K18+'4.13f série'!K72</f>
        <v>4492.1159349999998</v>
      </c>
      <c r="L127" s="329">
        <f>+'4.13a Série'!L61+'4.13b Série'!L62+'4.13c Série'!L69+'4.13d Série'!L60+'4.13f série'!L18+'4.13f série'!L72</f>
        <v>4650.3976500000008</v>
      </c>
    </row>
    <row r="128" spans="1:12" ht="13.5" x14ac:dyDescent="0.2">
      <c r="A128" s="399" t="s">
        <v>364</v>
      </c>
      <c r="B128" s="280">
        <f>+'4.13a Série'!B68+'4.13b Série'!B69+'4.13c Série'!B75+'4.13d Série'!B67+'4.13f série'!B19+B73</f>
        <v>165082.03664400001</v>
      </c>
      <c r="C128" s="280">
        <f>+'4.13a Série'!C68+'4.13b Série'!C69+'4.13c Série'!C75+'4.13d Série'!C67+'4.13f série'!C19+C73</f>
        <v>169667.45187600001</v>
      </c>
      <c r="D128" s="280">
        <f>+'4.13a Série'!D68+'4.13b Série'!D69+'4.13c Série'!D75+'4.13d Série'!D67+'4.13f série'!D19+D73</f>
        <v>172155.72630999997</v>
      </c>
      <c r="E128" s="280">
        <f>+'4.13a Série'!E68+'4.13b Série'!E69+'4.13c Série'!E75+'4.13d Série'!E67+'4.13f série'!E19+E73</f>
        <v>172855.533321</v>
      </c>
      <c r="F128" s="280">
        <f>+'4.13a Série'!F68+'4.13b Série'!F69+'4.13c Série'!F75+'4.13d Série'!F67+'4.13f série'!F19+F73</f>
        <v>177736.35591700001</v>
      </c>
      <c r="G128" s="280">
        <f>+'4.13a Série'!G68+'4.13b Série'!G69+'4.13c Série'!G75+'4.13d Série'!G67+'4.13f série'!G19+G73</f>
        <v>178894.89446999997</v>
      </c>
      <c r="H128" s="280">
        <f>+'4.13a Série'!H68+'4.13b Série'!H69+'4.13c Série'!H75+'4.13d Série'!H67+'4.13f série'!H19+H73</f>
        <v>182388.44070200002</v>
      </c>
      <c r="I128" s="280">
        <f>+'4.13a Série'!I68+'4.13b Série'!I69+'4.13c Série'!I75+'4.13d Série'!I67+'4.13f série'!I19+I73</f>
        <v>183000.91999199998</v>
      </c>
      <c r="J128" s="280">
        <f>+'4.13a Série'!J68+'4.13b Série'!J69+'4.13c Série'!J75+'4.13d Série'!J67+'4.13f série'!J19+J73</f>
        <v>188297.987754</v>
      </c>
      <c r="K128" s="280">
        <f>+'4.13a Série'!K68+'4.13b Série'!K69+'4.13c Série'!K75+'4.13d Série'!K67+'4.13f série'!K19+K73</f>
        <v>197171.41106499996</v>
      </c>
      <c r="L128" s="280">
        <f>+'4.13a Série'!L68+'4.13b Série'!L69+'4.13c Série'!L75+'4.13d Série'!L67+'4.13f série'!L19+L73</f>
        <v>208854.13649000003</v>
      </c>
    </row>
    <row r="129" spans="1:12" x14ac:dyDescent="0.25">
      <c r="A129" s="357" t="s">
        <v>314</v>
      </c>
      <c r="B129" s="358">
        <f>+'4.13a Série'!B69+'4.13b Série'!B70+'4.13c Série'!B76+'4.13d Série'!B68+'4.13f série'!B20+'4.13f série'!B74</f>
        <v>5296.3256839999995</v>
      </c>
      <c r="C129" s="358">
        <f>+'4.13a Série'!C69+'4.13b Série'!C70+'4.13c Série'!C76+'4.13d Série'!C68+'4.13f série'!C20+'4.13f série'!C74</f>
        <v>5382.3115130000006</v>
      </c>
      <c r="D129" s="358">
        <f>+'4.13a Série'!D69+'4.13b Série'!D70+'4.13c Série'!D76+'4.13d Série'!D68+'4.13f série'!D20+'4.13f série'!D74</f>
        <v>5474.5383350000002</v>
      </c>
      <c r="E129" s="358">
        <f>+'4.13a Série'!E69+'4.13b Série'!E70+'4.13c Série'!E76+'4.13d Série'!E68+'4.13f série'!E20+'4.13f série'!E74</f>
        <v>5317.0545599999996</v>
      </c>
      <c r="F129" s="358">
        <f>+'4.13a Série'!F69+'4.13b Série'!F70+'4.13c Série'!F76+'4.13d Série'!F68+'4.13f série'!F20+'4.13f série'!F74</f>
        <v>4819.0663110000005</v>
      </c>
      <c r="G129" s="358">
        <f>+'4.13a Série'!G69+'4.13b Série'!G70+'4.13c Série'!G76+'4.13d Série'!G68+'4.13f série'!G20+'4.13f série'!G74</f>
        <v>4577.3483629999992</v>
      </c>
      <c r="H129" s="358">
        <f>+'4.13a Série'!H69+'4.13b Série'!H70+'4.13c Série'!H76+'4.13d Série'!H68+'4.13f série'!H20+'4.13f série'!H74</f>
        <v>4316.0825220000006</v>
      </c>
      <c r="I129" s="358">
        <f>+'4.13a Série'!I69+'4.13b Série'!I70+'4.13c Série'!I76+'4.13d Série'!I68+'4.13f série'!I20+'4.13f série'!I74</f>
        <v>4041.4789490000003</v>
      </c>
      <c r="J129" s="358">
        <f>+'4.13a Série'!J69+'4.13b Série'!J70+'4.13c Série'!J76+'4.13d Série'!J68+'4.13f série'!J20+'4.13f série'!J74</f>
        <v>3781.5220179999997</v>
      </c>
      <c r="K129" s="358">
        <f>+'4.13a Série'!K69+'4.13b Série'!K70+'4.13c Série'!K76+'4.13d Série'!K68+'4.13f série'!K20+'4.13f série'!K74</f>
        <v>3651.0027220000002</v>
      </c>
      <c r="L129" s="358">
        <f>+'4.13a Série'!L69+'4.13b Série'!L70+'4.13c Série'!L76+'4.13d Série'!L68+'4.13f série'!L20+'4.13f série'!L74</f>
        <v>4727.1413259999999</v>
      </c>
    </row>
    <row r="130" spans="1:12" x14ac:dyDescent="0.25">
      <c r="A130" s="1576" t="s">
        <v>253</v>
      </c>
      <c r="B130" s="1577">
        <f>+'4.13a Série'!B74+'4.13b Série'!B75+B75</f>
        <v>17243.393876000002</v>
      </c>
      <c r="C130" s="1577">
        <f>+'4.13a Série'!C74+'4.13b Série'!C75+C75</f>
        <v>16895.827472000001</v>
      </c>
      <c r="D130" s="1577">
        <f>+'4.13a Série'!D74+'4.13b Série'!D75+D75</f>
        <v>17146.352326</v>
      </c>
      <c r="E130" s="1577">
        <f>+'4.13a Série'!E74+'4.13b Série'!E75+E75</f>
        <v>16652.100237999999</v>
      </c>
      <c r="F130" s="1577">
        <f>+'4.13a Série'!F74+'4.13b Série'!F75+F75</f>
        <v>15833.652957999999</v>
      </c>
      <c r="G130" s="1577">
        <f>+'4.13a Série'!G74+'4.13b Série'!G75+G75</f>
        <v>15999.63838</v>
      </c>
      <c r="H130" s="1577">
        <f>+'4.13a Série'!H74+'4.13b Série'!H75+H75</f>
        <v>16053.776383</v>
      </c>
      <c r="I130" s="1577">
        <f>+'4.13a Série'!I74+'4.13b Série'!I75+I75</f>
        <v>15760.029762</v>
      </c>
      <c r="J130" s="1577">
        <f>+'4.13a Série'!J74+'4.13b Série'!J75+J75</f>
        <v>16450.373616000001</v>
      </c>
      <c r="K130" s="1577">
        <f>+'4.13a Série'!K74+'4.13b Série'!K75+K75</f>
        <v>17540.950298999996</v>
      </c>
      <c r="L130" s="1577">
        <f>+'4.13a Série'!L74+'4.13b Série'!L75+L75</f>
        <v>18534.748896000001</v>
      </c>
    </row>
    <row r="131" spans="1:12" x14ac:dyDescent="0.25">
      <c r="A131" s="392"/>
      <c r="B131" s="393"/>
      <c r="C131" s="393"/>
      <c r="D131" s="393"/>
      <c r="E131" s="393"/>
      <c r="F131" s="393"/>
      <c r="G131" s="393"/>
      <c r="H131" s="393"/>
      <c r="I131" s="393"/>
      <c r="J131" s="393"/>
      <c r="K131" s="393"/>
      <c r="L131" s="393"/>
    </row>
    <row r="132" spans="1:12" ht="25.5" x14ac:dyDescent="0.25">
      <c r="A132" s="1573" t="s">
        <v>1988</v>
      </c>
      <c r="B132" s="635"/>
      <c r="C132" s="635"/>
      <c r="D132" s="635"/>
      <c r="E132" s="635"/>
      <c r="F132" s="635"/>
      <c r="G132" s="635"/>
      <c r="H132" s="635"/>
      <c r="I132" s="635"/>
      <c r="J132" s="635"/>
      <c r="K132" s="635"/>
      <c r="L132" s="635"/>
    </row>
    <row r="133" spans="1:12" x14ac:dyDescent="0.25">
      <c r="A133" s="392" t="s">
        <v>1991</v>
      </c>
      <c r="B133" s="393">
        <f>+'4.13a Série'!B85+'4.13b Série'!B86+'4.13c Série'!B93+'4.13d Série'!B82+'4.13f série'!B23+'4.13f série'!B78+'4.13a Série'!B144+'4.13b Série'!B145+'4.13c Série'!B152+'4.13d Série'!B137</f>
        <v>6582.9359000000013</v>
      </c>
      <c r="C133" s="393">
        <f>+'4.13a Série'!C85+'4.13b Série'!C86+'4.13c Série'!C93+'4.13d Série'!C82+'4.13f série'!C23+'4.13f série'!C78+'4.13a Série'!C144+'4.13b Série'!C145+'4.13c Série'!C152+'4.13d Série'!C137</f>
        <v>6449.0724540000001</v>
      </c>
      <c r="D133" s="393">
        <f>+'4.13a Série'!D85+'4.13b Série'!D86+'4.13c Série'!D93+'4.13d Série'!D82+'4.13f série'!D23+'4.13f série'!D78+'4.13a Série'!D144+'4.13b Série'!D145+'4.13c Série'!D152+'4.13d Série'!D137</f>
        <v>6208.5391009999994</v>
      </c>
      <c r="E133" s="393">
        <f>+'4.13a Série'!E85+'4.13b Série'!E86+'4.13c Série'!E93+'4.13d Série'!E82+'4.13f série'!E23+'4.13f série'!E78+'4.13a Série'!E144+'4.13b Série'!E145+'4.13c Série'!E152+'4.13d Série'!E137</f>
        <v>6037.4979370000001</v>
      </c>
      <c r="F133" s="393">
        <f>+'4.13a Série'!F85+'4.13b Série'!F86+'4.13c Série'!F93+'4.13d Série'!F82+'4.13f série'!F23+'4.13f série'!F78+'4.13a Série'!F144+'4.13b Série'!F145+'4.13c Série'!F152+'4.13d Série'!F137</f>
        <v>7937.1083369999997</v>
      </c>
      <c r="G133" s="393">
        <f>+'4.13a Série'!G85+'4.13b Série'!G86+'4.13c Série'!G93+'4.13d Série'!G82+'4.13f série'!G23+'4.13f série'!G78+'4.13a Série'!G144+'4.13b Série'!G145+'4.13c Série'!G152+'4.13d Série'!G137</f>
        <v>8575.647352</v>
      </c>
      <c r="H133" s="393">
        <f>+'4.13a Série'!H85+'4.13b Série'!H86+'4.13c Série'!H93+'4.13d Série'!H82+'4.13f série'!H23+'4.13f série'!H78+'4.13a Série'!H144+'4.13b Série'!H145+'4.13c Série'!H152+'4.13d Série'!H137</f>
        <v>10408.687802</v>
      </c>
      <c r="I133" s="393">
        <f>+'4.13a Série'!I85+'4.13b Série'!I86+'4.13c Série'!I93+'4.13d Série'!I82+'4.13f série'!I23+'4.13f série'!I78+'4.13a Série'!I144+'4.13b Série'!I145+'4.13c Série'!I152+'4.13d Série'!I137</f>
        <v>9951.2769319999989</v>
      </c>
      <c r="J133" s="393">
        <f>+'4.13a Série'!J85+'4.13b Série'!J86+'4.13c Série'!J93+'4.13d Série'!J82+'4.13f série'!J23+'4.13f série'!J78+'4.13a Série'!J144+'4.13b Série'!J145+'4.13c Série'!J152+'4.13d Série'!J137</f>
        <v>10299.767302999999</v>
      </c>
      <c r="K133" s="393">
        <f>+'4.13a Série'!K85+'4.13b Série'!K86+'4.13c Série'!K93+'4.13d Série'!K82+'4.13f série'!K23+'4.13f série'!K78+'4.13a Série'!K144+'4.13b Série'!K145+'4.13c Série'!K152+'4.13d Série'!K137</f>
        <v>11040.834344000001</v>
      </c>
      <c r="L133" s="393">
        <f>+'4.13a Série'!L85+'4.13b Série'!L86+'4.13c Série'!L93+'4.13d Série'!L82+'4.13f série'!L23+'4.13f série'!L78+'4.13a Série'!L144+'4.13b Série'!L145+'4.13c Série'!L152+'4.13d Série'!L137</f>
        <v>11586.751195999999</v>
      </c>
    </row>
    <row r="134" spans="1:12" x14ac:dyDescent="0.25">
      <c r="A134" s="320" t="s">
        <v>360</v>
      </c>
      <c r="B134" s="321">
        <f>+'4.13a Série'!B90+'4.13b Série'!B91+'4.13c Série'!B98+'4.13d Série'!B88+'4.13f série'!B24+'4.13f série'!B79</f>
        <v>386.44432500000005</v>
      </c>
      <c r="C134" s="321">
        <f>+'4.13a Série'!C90+'4.13b Série'!C91+'4.13c Série'!C98+'4.13d Série'!C88+'4.13f série'!C24+'4.13f série'!C79</f>
        <v>359.02029099999999</v>
      </c>
      <c r="D134" s="321">
        <f>+'4.13a Série'!D90+'4.13b Série'!D91+'4.13c Série'!D98+'4.13d Série'!D88+'4.13f série'!D24+'4.13f série'!D79</f>
        <v>322.88342299999994</v>
      </c>
      <c r="E134" s="321">
        <f>+'4.13a Série'!E90+'4.13b Série'!E91+'4.13c Série'!E98+'4.13d Série'!E88+'4.13f série'!E24+'4.13f série'!E79</f>
        <v>381.41759700000006</v>
      </c>
      <c r="F134" s="321">
        <f>+'4.13a Série'!F90+'4.13b Série'!F91+'4.13c Série'!F98+'4.13d Série'!F88+'4.13f série'!F24+'4.13f série'!F79</f>
        <v>440.88291300000003</v>
      </c>
      <c r="G134" s="321">
        <f>+'4.13a Série'!G90+'4.13b Série'!G91+'4.13c Série'!G98+'4.13d Série'!G88+'4.13f série'!G24+'4.13f série'!G79</f>
        <v>464.3262279999999</v>
      </c>
      <c r="H134" s="321">
        <f>+'4.13a Série'!H90+'4.13b Série'!H91+'4.13c Série'!H98+'4.13d Série'!H88+'4.13f série'!H24+'4.13f série'!H79</f>
        <v>534.86141899999996</v>
      </c>
      <c r="I134" s="321">
        <f>+'4.13a Série'!I90+'4.13b Série'!I91+'4.13c Série'!I98+'4.13d Série'!I88+'4.13f série'!I24+'4.13f série'!I79</f>
        <v>547.52459799999997</v>
      </c>
      <c r="J134" s="321">
        <f>+'4.13a Série'!J90+'4.13b Série'!J91+'4.13c Série'!J98+'4.13d Série'!J88+'4.13f série'!J24+'4.13f série'!J79</f>
        <v>602.10348999999997</v>
      </c>
      <c r="K134" s="321">
        <f>+'4.13a Série'!K90+'4.13b Série'!K91+'4.13c Série'!K98+'4.13d Série'!K88+'4.13f série'!K24+'4.13f série'!K79</f>
        <v>637.72470800000008</v>
      </c>
      <c r="L134" s="321">
        <f>+'4.13a Série'!L90+'4.13b Série'!L91+'4.13c Série'!L98+'4.13d Série'!L88+'4.13f série'!L24+'4.13f série'!L79</f>
        <v>794.60188099999993</v>
      </c>
    </row>
    <row r="135" spans="1:12" x14ac:dyDescent="0.25">
      <c r="A135" s="320" t="s">
        <v>263</v>
      </c>
      <c r="B135" s="321">
        <f>+'4.13a Série'!B96+'4.13b Série'!B97+'4.13c Série'!B101+'4.13d Série'!B89+'4.13f série'!B25+'4.13f série'!B80</f>
        <v>7284.2583089999989</v>
      </c>
      <c r="C135" s="321">
        <f>+'4.13a Série'!C96+'4.13b Série'!C97+'4.13c Série'!C101+'4.13d Série'!C89+'4.13f série'!C25+'4.13f série'!C80</f>
        <v>7166.7149020000006</v>
      </c>
      <c r="D135" s="321">
        <f>+'4.13a Série'!D96+'4.13b Série'!D97+'4.13c Série'!D101+'4.13d Série'!D89+'4.13f série'!D25+'4.13f série'!D80</f>
        <v>6644.9883030000001</v>
      </c>
      <c r="E135" s="321">
        <f>+'4.13a Série'!E96+'4.13b Série'!E97+'4.13c Série'!E101+'4.13d Série'!E89+'4.13f série'!E25+'4.13f série'!E80</f>
        <v>6725.3347229999999</v>
      </c>
      <c r="F135" s="321">
        <f>+'4.13a Série'!F96+'4.13b Série'!F97+'4.13c Série'!F101+'4.13d Série'!F89+'4.13f série'!F25+'4.13f série'!F80</f>
        <v>6940.6139149999999</v>
      </c>
      <c r="G135" s="321">
        <f>+'4.13a Série'!G96+'4.13b Série'!G97+'4.13c Série'!G101+'4.13d Série'!G89+'4.13f série'!G25+'4.13f série'!G80</f>
        <v>7268.0043730000007</v>
      </c>
      <c r="H135" s="321">
        <f>+'4.13a Série'!H96+'4.13b Série'!H97+'4.13c Série'!H101+'4.13d Série'!H89+'4.13f série'!H25+'4.13f série'!H80</f>
        <v>8178.3649259999984</v>
      </c>
      <c r="I135" s="321">
        <f>+'4.13a Série'!I96+'4.13b Série'!I97+'4.13c Série'!I101+'4.13d Série'!I89+'4.13f série'!I25+'4.13f série'!I80</f>
        <v>7526.8268499999995</v>
      </c>
      <c r="J135" s="321">
        <f>+'4.13a Série'!J96+'4.13b Série'!J97+'4.13c Série'!J101+'4.13d Série'!J89+'4.13f série'!J25+'4.13f série'!J80</f>
        <v>8667.4268990000019</v>
      </c>
      <c r="K135" s="321">
        <f>+'4.13a Série'!K96+'4.13b Série'!K97+'4.13c Série'!K101+'4.13d Série'!K89+'4.13f série'!K25+'4.13f série'!K80</f>
        <v>9149.4166679999998</v>
      </c>
      <c r="L135" s="321">
        <f>+'4.13a Série'!L96+'4.13b Série'!L97+'4.13c Série'!L101+'4.13d Série'!L89+'4.13f série'!L25+'4.13f série'!L80</f>
        <v>9608.3509520000007</v>
      </c>
    </row>
    <row r="136" spans="1:12" x14ac:dyDescent="0.25">
      <c r="A136" s="320" t="s">
        <v>269</v>
      </c>
      <c r="B136" s="321">
        <f>+'4.13a Série'!B103+'4.13b Série'!B104+'4.13c Série'!B107+'4.13d Série'!B99+'4.13f série'!B26+'4.13f série'!B81</f>
        <v>6434.2345609999993</v>
      </c>
      <c r="C136" s="321">
        <f>+'4.13a Série'!C103+'4.13b Série'!C104+'4.13c Série'!C107+'4.13d Série'!C99+'4.13f série'!C26+'4.13f série'!C81</f>
        <v>5690.3509280000007</v>
      </c>
      <c r="D136" s="321">
        <f>+'4.13a Série'!D103+'4.13b Série'!D104+'4.13c Série'!D107+'4.13d Série'!D99+'4.13f série'!D26+'4.13f série'!D81</f>
        <v>4696.1784779999998</v>
      </c>
      <c r="E136" s="321">
        <f>+'4.13a Série'!E103+'4.13b Série'!E104+'4.13c Série'!E107+'4.13d Série'!E99+'4.13f série'!E26+'4.13f série'!E81</f>
        <v>4343.6827359999997</v>
      </c>
      <c r="F136" s="321">
        <f>+'4.13a Série'!F103+'4.13b Série'!F104+'4.13c Série'!F107+'4.13d Série'!F99+'4.13f série'!F26+'4.13f série'!F81</f>
        <v>4514.5918110000011</v>
      </c>
      <c r="G136" s="321">
        <f>+'4.13a Série'!G103+'4.13b Série'!G104+'4.13c Série'!G107+'4.13d Série'!G99+'4.13f série'!G26+'4.13f série'!G81</f>
        <v>4854.5607469999995</v>
      </c>
      <c r="H136" s="321">
        <f>+'4.13a Série'!H103+'4.13b Série'!H104+'4.13c Série'!H107+'4.13d Série'!H99+'4.13f série'!H26+'4.13f série'!H81</f>
        <v>5907.7831980000001</v>
      </c>
      <c r="I136" s="321">
        <f>+'4.13a Série'!I103+'4.13b Série'!I104+'4.13c Série'!I107+'4.13d Série'!I99+'4.13f série'!I26+'4.13f série'!I81</f>
        <v>5231.9623879999999</v>
      </c>
      <c r="J136" s="321">
        <f>+'4.13a Série'!J103+'4.13b Série'!J104+'4.13c Série'!J107+'4.13d Série'!J99+'4.13f série'!J26+'4.13f série'!J81</f>
        <v>5506.4673549999989</v>
      </c>
      <c r="K136" s="321">
        <f>+'4.13a Série'!K103+'4.13b Série'!K104+'4.13c Série'!K107+'4.13d Série'!K99+'4.13f série'!K26+'4.13f série'!K81</f>
        <v>6152.7857059999997</v>
      </c>
      <c r="L136" s="321">
        <f>+'4.13a Série'!L103+'4.13b Série'!L104+'4.13c Série'!L107+'4.13d Série'!L99+'4.13f série'!L26+'4.13f série'!L81</f>
        <v>6859.8189579999989</v>
      </c>
    </row>
    <row r="137" spans="1:12" x14ac:dyDescent="0.25">
      <c r="A137" s="397" t="s">
        <v>274</v>
      </c>
      <c r="B137" s="321">
        <f>+'4.13a Série'!B110+'4.13b Série'!B111+'4.13c Série'!B112+'4.13d Série'!B104+'4.13f série'!B27+'4.13f série'!B82</f>
        <v>1643.1943140000001</v>
      </c>
      <c r="C137" s="321">
        <f>+'4.13a Série'!C110+'4.13b Série'!C111+'4.13c Série'!C112+'4.13d Série'!C104+'4.13f série'!C27+'4.13f série'!C82</f>
        <v>1520.2071130000002</v>
      </c>
      <c r="D137" s="321">
        <f>+'4.13a Série'!D110+'4.13b Série'!D111+'4.13c Série'!D112+'4.13d Série'!D104+'4.13f série'!D27+'4.13f série'!D82</f>
        <v>1250.1363099999999</v>
      </c>
      <c r="E137" s="321">
        <f>+'4.13a Série'!E110+'4.13b Série'!E111+'4.13c Série'!E112+'4.13d Série'!E104+'4.13f série'!E27+'4.13f série'!E82</f>
        <v>1129.538769</v>
      </c>
      <c r="F137" s="321">
        <f>+'4.13a Série'!F110+'4.13b Série'!F111+'4.13c Série'!F112+'4.13d Série'!F104+'4.13f série'!F27+'4.13f série'!F82</f>
        <v>1139.37174</v>
      </c>
      <c r="G137" s="321">
        <f>+'4.13a Série'!G110+'4.13b Série'!G111+'4.13c Série'!G112+'4.13d Série'!G104+'4.13f série'!G27+'4.13f série'!G82</f>
        <v>1268.7527679999998</v>
      </c>
      <c r="H137" s="321">
        <f>+'4.13a Série'!H110+'4.13b Série'!H111+'4.13c Série'!H112+'4.13d Série'!H104+'4.13f série'!H27+'4.13f série'!H82</f>
        <v>1503.7405159999996</v>
      </c>
      <c r="I137" s="321">
        <f>+'4.13a Série'!I110+'4.13b Série'!I111+'4.13c Série'!I112+'4.13d Série'!I104+'4.13f série'!I27+'4.13f série'!I82</f>
        <v>1235.573453</v>
      </c>
      <c r="J137" s="321">
        <f>+'4.13a Série'!J110+'4.13b Série'!J111+'4.13c Série'!J112+'4.13d Série'!J104+'4.13f série'!J27+'4.13f série'!J82</f>
        <v>1283.4219740000003</v>
      </c>
      <c r="K137" s="321">
        <f>+'4.13a Série'!K110+'4.13b Série'!K111+'4.13c Série'!K112+'4.13d Série'!K104+'4.13f série'!K27+'4.13f série'!K82</f>
        <v>1357.6987989999998</v>
      </c>
      <c r="L137" s="321">
        <f>+'4.13a Série'!L110+'4.13b Série'!L111+'4.13c Série'!L112+'4.13d Série'!L104+'4.13f série'!L27+'4.13f série'!L82</f>
        <v>1597.0901960000001</v>
      </c>
    </row>
    <row r="138" spans="1:12" x14ac:dyDescent="0.25">
      <c r="A138" s="397" t="s">
        <v>292</v>
      </c>
      <c r="B138" s="321">
        <f>+'4.13a Série'!B119+'4.13b Série'!B120+'4.13c Série'!B130+'4.13d Série'!B108+'4.13f série'!B28+'4.13f série'!B83</f>
        <v>5288.0738730000003</v>
      </c>
      <c r="C138" s="321">
        <f>+'4.13a Série'!C119+'4.13b Série'!C120+'4.13c Série'!C130+'4.13d Série'!C108+'4.13f série'!C28+'4.13f série'!C83</f>
        <v>5066.2922570000001</v>
      </c>
      <c r="D138" s="321">
        <f>+'4.13a Série'!D119+'4.13b Série'!D120+'4.13c Série'!D130+'4.13d Série'!D108+'4.13f série'!D28+'4.13f série'!D83</f>
        <v>4905.4249529999997</v>
      </c>
      <c r="E138" s="321">
        <f>+'4.13a Série'!E119+'4.13b Série'!E120+'4.13c Série'!E130+'4.13d Série'!E108+'4.13f série'!E28+'4.13f série'!E83</f>
        <v>4944.4148990000003</v>
      </c>
      <c r="F138" s="321">
        <f>+'4.13a Série'!F119+'4.13b Série'!F120+'4.13c Série'!F130+'4.13d Série'!F108+'4.13f série'!F28+'4.13f série'!F83</f>
        <v>5027.6761529999994</v>
      </c>
      <c r="G138" s="321">
        <f>+'4.13a Série'!G119+'4.13b Série'!G120+'4.13c Série'!G130+'4.13d Série'!G108+'4.13f série'!G28+'4.13f série'!G83</f>
        <v>5643.0604479999993</v>
      </c>
      <c r="H138" s="321">
        <f>+'4.13a Série'!H119+'4.13b Série'!H120+'4.13c Série'!H130+'4.13d Série'!H108+'4.13f série'!H28+'4.13f série'!H83</f>
        <v>6338.2591490000004</v>
      </c>
      <c r="I138" s="321">
        <f>+'4.13a Série'!I119+'4.13b Série'!I120+'4.13c Série'!I130+'4.13d Série'!I108+'4.13f série'!I28+'4.13f série'!I83</f>
        <v>6245.395281000001</v>
      </c>
      <c r="J138" s="321">
        <f>+'4.13a Série'!J119+'4.13b Série'!J120+'4.13c Série'!J130+'4.13d Série'!J108+'4.13f série'!J28+'4.13f série'!J83</f>
        <v>7173.2680680000003</v>
      </c>
      <c r="K138" s="321">
        <f>+'4.13a Série'!K119+'4.13b Série'!K120+'4.13c Série'!K130+'4.13d Série'!K108+'4.13f série'!K28+'4.13f série'!K83</f>
        <v>7996.7539899999992</v>
      </c>
      <c r="L138" s="321">
        <f>+'4.13a Série'!L119+'4.13b Série'!L120+'4.13c Série'!L130+'4.13d Série'!L108+'4.13f série'!L28+'4.13f série'!L83</f>
        <v>9423.0381470000011</v>
      </c>
    </row>
    <row r="139" spans="1:12" x14ac:dyDescent="0.25">
      <c r="A139" s="397" t="s">
        <v>296</v>
      </c>
      <c r="B139" s="321">
        <f>+'4.13a Série'!B126+'4.13b Série'!B127+'4.13c Série'!B134+'4.13d Série'!B112+'4.13f série'!B29+'4.13f série'!B84</f>
        <v>11174.119677000001</v>
      </c>
      <c r="C139" s="321">
        <f>+'4.13a Série'!C126+'4.13b Série'!C127+'4.13c Série'!C134+'4.13d Série'!C112+'4.13f série'!C29+'4.13f série'!C84</f>
        <v>10332.980942</v>
      </c>
      <c r="D139" s="321">
        <f>+'4.13a Série'!D126+'4.13b Série'!D127+'4.13c Série'!D134+'4.13d Série'!D112+'4.13f série'!D29+'4.13f série'!D84</f>
        <v>9708.9733610000003</v>
      </c>
      <c r="E139" s="321">
        <f>+'4.13a Série'!E126+'4.13b Série'!E127+'4.13c Série'!E134+'4.13d Série'!E112+'4.13f série'!E29+'4.13f série'!E84</f>
        <v>9483.3450569999986</v>
      </c>
      <c r="F139" s="321">
        <f>+'4.13a Série'!F126+'4.13b Série'!F127+'4.13c Série'!F134+'4.13d Série'!F112+'4.13f série'!F29+'4.13f série'!F84</f>
        <v>9745.3346710000005</v>
      </c>
      <c r="G139" s="321">
        <f>+'4.13a Série'!G126+'4.13b Série'!G127+'4.13c Série'!G134+'4.13d Série'!G112+'4.13f série'!G29+'4.13f série'!G84</f>
        <v>10108.906136</v>
      </c>
      <c r="H139" s="321">
        <f>+'4.13a Série'!H126+'4.13b Série'!H127+'4.13c Série'!H134+'4.13d Série'!H112+'4.13f série'!H29+'4.13f série'!H84</f>
        <v>10896.942551</v>
      </c>
      <c r="I139" s="321">
        <f>+'4.13a Série'!I126+'4.13b Série'!I127+'4.13c Série'!I134+'4.13d Série'!I112+'4.13f série'!I29+'4.13f série'!I84</f>
        <v>9986.5658990000011</v>
      </c>
      <c r="J139" s="321">
        <f>+'4.13a Série'!J126+'4.13b Série'!J127+'4.13c Série'!J134+'4.13d Série'!J112+'4.13f série'!J29+'4.13f série'!J84</f>
        <v>11161.752451</v>
      </c>
      <c r="K139" s="321">
        <f>+'4.13a Série'!K126+'4.13b Série'!K127+'4.13c Série'!K134+'4.13d Série'!K112+'4.13f série'!K29+'4.13f série'!K84</f>
        <v>12190.261580999999</v>
      </c>
      <c r="L139" s="321">
        <f>+'4.13a Série'!L126+'4.13b Série'!L127+'4.13c Série'!L134+'4.13d Série'!L112+'4.13f série'!L29+'4.13f série'!L84</f>
        <v>12763.649899</v>
      </c>
    </row>
    <row r="140" spans="1:12" x14ac:dyDescent="0.25">
      <c r="A140" s="633" t="s">
        <v>361</v>
      </c>
      <c r="B140" s="402">
        <f>+'4.13a Série'!B128+'4.13a Série'!B129+'4.13b Série'!B129+'4.13b Série'!B130+'4.13c Série'!B136+'4.13d Série'!B114+'4.13f série'!B30+'4.13f série'!B85</f>
        <v>1163.7904779999999</v>
      </c>
      <c r="C140" s="402">
        <f>+'4.13a Série'!C128+'4.13a Série'!C129+'4.13b Série'!C129+'4.13b Série'!C130+'4.13c Série'!C136+'4.13d Série'!C114+'4.13f série'!C30+'4.13f série'!C85</f>
        <v>1159.171233</v>
      </c>
      <c r="D140" s="402">
        <f>+'4.13a Série'!D128+'4.13a Série'!D129+'4.13b Série'!D129+'4.13b Série'!D130+'4.13c Série'!D136+'4.13d Série'!D114+'4.13f série'!D30+'4.13f série'!D85</f>
        <v>1106.9822119999999</v>
      </c>
      <c r="E140" s="402">
        <f>+'4.13a Série'!E128+'4.13a Série'!E129+'4.13b Série'!E129+'4.13b Série'!E130+'4.13c Série'!E136+'4.13d Série'!E114+'4.13f série'!E30+'4.13f série'!E85</f>
        <v>1205.528636</v>
      </c>
      <c r="F140" s="402">
        <f>+'4.13a Série'!F128+'4.13a Série'!F129+'4.13b Série'!F129+'4.13b Série'!F130+'4.13c Série'!F136+'4.13d Série'!F114+'4.13f série'!F30+'4.13f série'!F85</f>
        <v>1215.9273889999999</v>
      </c>
      <c r="G140" s="402">
        <f>+'4.13a Série'!G128+'4.13a Série'!G129+'4.13b Série'!G129+'4.13b Série'!G130+'4.13c Série'!G136+'4.13d Série'!G114+'4.13f série'!G30+'4.13f série'!G85</f>
        <v>1351.6888589999999</v>
      </c>
      <c r="H140" s="402">
        <f>+'4.13a Série'!H128+'4.13a Série'!H129+'4.13b Série'!H129+'4.13b Série'!H130+'4.13c Série'!H136+'4.13d Série'!H114+'4.13f série'!H30+'4.13f série'!H85</f>
        <v>1454.6858279999999</v>
      </c>
      <c r="I140" s="402">
        <f>+'4.13a Série'!I128+'4.13a Série'!I129+'4.13b Série'!I129+'4.13b Série'!I130+'4.13c Série'!I136+'4.13d Série'!I114+'4.13f série'!I30+'4.13f série'!I85</f>
        <v>1398.8177249999999</v>
      </c>
      <c r="J140" s="402">
        <f>+'4.13a Série'!J128+'4.13a Série'!J129+'4.13b Série'!J129+'4.13b Série'!J130+'4.13c Série'!J136+'4.13d Série'!J114+'4.13f série'!J30+'4.13f série'!J85</f>
        <v>1567.711599</v>
      </c>
      <c r="K140" s="402">
        <f>+'4.13a Série'!K128+'4.13a Série'!K129+'4.13b Série'!K129+'4.13b Série'!K130+'4.13c Série'!K136+'4.13d Série'!K114+'4.13f série'!K30+'4.13f série'!K85</f>
        <v>1763.941632</v>
      </c>
      <c r="L140" s="402">
        <f>+'4.13a Série'!L128+'4.13a Série'!L129+'4.13b Série'!L129+'4.13b Série'!L130+'4.13c Série'!L136+'4.13d Série'!L114+'4.13f série'!L30+'4.13f série'!L85</f>
        <v>1935.9461490000001</v>
      </c>
    </row>
    <row r="141" spans="1:12" x14ac:dyDescent="0.25">
      <c r="A141" s="634" t="s">
        <v>362</v>
      </c>
      <c r="B141" s="402">
        <f>+'4.13a Série'!B130+'4.13b Série'!B131+'4.13c Série'!B137+'4.13d Série'!B115+'4.13f série'!B31+'4.13f série'!B86</f>
        <v>6767.7610970000005</v>
      </c>
      <c r="C141" s="402">
        <f>+'4.13a Série'!C130+'4.13b Série'!C131+'4.13c Série'!C137+'4.13d Série'!C115+'4.13f série'!C31+'4.13f série'!C86</f>
        <v>6181.3273790000003</v>
      </c>
      <c r="D141" s="402">
        <f>+'4.13a Série'!D130+'4.13b Série'!D131+'4.13c Série'!D137+'4.13d Série'!D115+'4.13f série'!D31+'4.13f série'!D86</f>
        <v>5782.7481619999999</v>
      </c>
      <c r="E141" s="402">
        <f>+'4.13a Série'!E130+'4.13b Série'!E131+'4.13c Série'!E137+'4.13d Série'!E115+'4.13f série'!E31+'4.13f série'!E86</f>
        <v>5588.4396370000004</v>
      </c>
      <c r="F141" s="402">
        <f>+'4.13a Série'!F130+'4.13b Série'!F131+'4.13c Série'!F137+'4.13d Série'!F115+'4.13f série'!F31+'4.13f série'!F86</f>
        <v>5804.0785070000002</v>
      </c>
      <c r="G141" s="402">
        <f>+'4.13a Série'!G130+'4.13b Série'!G131+'4.13c Série'!G137+'4.13d Série'!G115+'4.13f série'!G31+'4.13f série'!G86</f>
        <v>5736.9766730000001</v>
      </c>
      <c r="H141" s="402">
        <f>+'4.13a Série'!H130+'4.13b Série'!H131+'4.13c Série'!H137+'4.13d Série'!H115+'4.13f série'!H31+'4.13f série'!H86</f>
        <v>6153.485471</v>
      </c>
      <c r="I141" s="402">
        <f>+'4.13a Série'!I130+'4.13b Série'!I131+'4.13c Série'!I137+'4.13d Série'!I115+'4.13f série'!I31+'4.13f série'!I86</f>
        <v>5441.2762430000002</v>
      </c>
      <c r="J141" s="402">
        <f>+'4.13a Série'!J130+'4.13b Série'!J131+'4.13c Série'!J137+'4.13d Série'!J115+'4.13f série'!J31+'4.13f série'!J86</f>
        <v>6163.3793079999996</v>
      </c>
      <c r="K141" s="402">
        <f>+'4.13a Série'!K130+'4.13b Série'!K131+'4.13c Série'!K137+'4.13d Série'!K115+'4.13f série'!K31+'4.13f série'!K86</f>
        <v>6723.6123069999994</v>
      </c>
      <c r="L141" s="402">
        <f>+'4.13a Série'!L130+'4.13b Série'!L131+'4.13c Série'!L137+'4.13d Série'!L115+'4.13f série'!L31+'4.13f série'!L86</f>
        <v>7180.6021360000013</v>
      </c>
    </row>
    <row r="142" spans="1:12" x14ac:dyDescent="0.25">
      <c r="A142" s="634" t="s">
        <v>363</v>
      </c>
      <c r="B142" s="402">
        <f>+B139-B140-B141</f>
        <v>3242.5681019999993</v>
      </c>
      <c r="C142" s="402">
        <f t="shared" ref="C142:J142" si="1">+C139-C140-C141</f>
        <v>2992.4823300000007</v>
      </c>
      <c r="D142" s="402">
        <f t="shared" si="1"/>
        <v>2819.2429870000014</v>
      </c>
      <c r="E142" s="402">
        <f t="shared" si="1"/>
        <v>2689.3767839999991</v>
      </c>
      <c r="F142" s="402">
        <f t="shared" si="1"/>
        <v>2725.328775</v>
      </c>
      <c r="G142" s="402">
        <f t="shared" si="1"/>
        <v>3020.2406039999996</v>
      </c>
      <c r="H142" s="402">
        <f t="shared" si="1"/>
        <v>3288.7712520000005</v>
      </c>
      <c r="I142" s="402">
        <f t="shared" si="1"/>
        <v>3146.471931</v>
      </c>
      <c r="J142" s="402">
        <f t="shared" si="1"/>
        <v>3430.6615440000005</v>
      </c>
      <c r="K142" s="402">
        <f t="shared" ref="K142:L142" si="2">+K139-K140-K141</f>
        <v>3702.7076419999994</v>
      </c>
      <c r="L142" s="402">
        <f t="shared" si="2"/>
        <v>3647.1016139999992</v>
      </c>
    </row>
    <row r="143" spans="1:12" x14ac:dyDescent="0.25">
      <c r="A143" s="397" t="s">
        <v>301</v>
      </c>
      <c r="B143" s="321">
        <f>+'4.13a Série'!B132+'4.13b Série'!B133+'4.13c Série'!B139+'4.13d Série'!B117+'4.13f série'!B33+'4.13f série'!B88</f>
        <v>17728.120741999999</v>
      </c>
      <c r="C143" s="321">
        <f>+'4.13a Série'!C132+'4.13b Série'!C133+'4.13c Série'!C139+'4.13d Série'!C117+'4.13f série'!C33+'4.13f série'!C88</f>
        <v>15761.206309000001</v>
      </c>
      <c r="D143" s="321">
        <f>+'4.13a Série'!D132+'4.13b Série'!D133+'4.13c Série'!D139+'4.13d Série'!D117+'4.13f série'!D33+'4.13f série'!D88</f>
        <v>14620.907042999999</v>
      </c>
      <c r="E143" s="321">
        <f>+'4.13a Série'!E132+'4.13b Série'!E133+'4.13c Série'!E139+'4.13d Série'!E117+'4.13f série'!E33+'4.13f série'!E88</f>
        <v>14159.989604</v>
      </c>
      <c r="F143" s="321">
        <f>+'4.13a Série'!F132+'4.13b Série'!F133+'4.13c Série'!F139+'4.13d Série'!F117+'4.13f série'!F33+'4.13f série'!F88</f>
        <v>14590.502833</v>
      </c>
      <c r="G143" s="321">
        <f>+'4.13a Série'!G132+'4.13b Série'!G133+'4.13c Série'!G139+'4.13d Série'!G117+'4.13f série'!G33+'4.13f série'!G88</f>
        <v>15218.496033000001</v>
      </c>
      <c r="H143" s="321">
        <f>+'4.13a Série'!H132+'4.13b Série'!H133+'4.13c Série'!H139+'4.13d Série'!H117+'4.13f série'!H33+'4.13f série'!H88</f>
        <v>17074.361388000001</v>
      </c>
      <c r="I143" s="321">
        <f>+'4.13a Série'!I132+'4.13b Série'!I133+'4.13c Série'!I139+'4.13d Série'!I117+'4.13f série'!I33+'4.13f série'!I88</f>
        <v>15420.326147</v>
      </c>
      <c r="J143" s="321">
        <f>+'4.13a Série'!J132+'4.13b Série'!J133+'4.13c Série'!J139+'4.13d Série'!J117+'4.13f série'!J33+'4.13f série'!J88</f>
        <v>16134.832045000001</v>
      </c>
      <c r="K143" s="321">
        <f>+'4.13a Série'!K132+'4.13b Série'!K133+'4.13c Série'!K139+'4.13d Série'!K117+'4.13f série'!K33+'4.13f série'!K88</f>
        <v>16558.797332999999</v>
      </c>
      <c r="L143" s="321">
        <f>+'4.13a Série'!L132+'4.13b Série'!L133+'4.13c Série'!L139+'4.13d Série'!L117+'4.13f série'!L33+'4.13f série'!L88</f>
        <v>17259.491727000001</v>
      </c>
    </row>
    <row r="144" spans="1:12" x14ac:dyDescent="0.25">
      <c r="A144" s="398" t="s">
        <v>308</v>
      </c>
      <c r="B144" s="329">
        <f>+'4.13a Série'!B138+'4.13b Série'!B139+'4.13c Série'!B147+'4.13d Série'!B131+'4.13f série'!B34+'4.13f série'!B89</f>
        <v>3331.7660069999997</v>
      </c>
      <c r="C144" s="329">
        <f>+'4.13a Série'!C138+'4.13b Série'!C139+'4.13c Série'!C147+'4.13d Série'!C131+'4.13f série'!C34+'4.13f série'!C89</f>
        <v>3287.2144680000001</v>
      </c>
      <c r="D144" s="329">
        <f>+'4.13a Série'!D138+'4.13b Série'!D139+'4.13c Série'!D147+'4.13d Série'!D131+'4.13f série'!D34+'4.13f série'!D89</f>
        <v>3357.927353</v>
      </c>
      <c r="E144" s="329">
        <f>+'4.13a Série'!E138+'4.13b Série'!E139+'4.13c Série'!E147+'4.13d Série'!E131+'4.13f série'!E34+'4.13f série'!E89</f>
        <v>2905.5796609999998</v>
      </c>
      <c r="F144" s="329">
        <f>+'4.13a Série'!F138+'4.13b Série'!F139+'4.13c Série'!F147+'4.13d Série'!F131+'4.13f série'!F34+'4.13f série'!F89</f>
        <v>3545.7788129999999</v>
      </c>
      <c r="G144" s="329">
        <f>+'4.13a Série'!G138+'4.13b Série'!G139+'4.13c Série'!G147+'4.13d Série'!G131+'4.13f série'!G34+'4.13f série'!G89</f>
        <v>3501.7038470000002</v>
      </c>
      <c r="H144" s="329">
        <f>+'4.13a Série'!H138+'4.13b Série'!H139+'4.13c Série'!H147+'4.13d Série'!H131+'4.13f série'!H34+'4.13f série'!H89</f>
        <v>3818.2829769999998</v>
      </c>
      <c r="I144" s="329">
        <f>+'4.13a Série'!I138+'4.13b Série'!I139+'4.13c Série'!I147+'4.13d Série'!I131+'4.13f série'!I34+'4.13f série'!I89</f>
        <v>4977.6746330000005</v>
      </c>
      <c r="J144" s="329">
        <f>+'4.13a Série'!J138+'4.13b Série'!J139+'4.13c Série'!J147+'4.13d Série'!J131+'4.13f série'!J34+'4.13f série'!J89</f>
        <v>4226.9282780000003</v>
      </c>
      <c r="K144" s="329">
        <f>+'4.13a Série'!K138+'4.13b Série'!K139+'4.13c Série'!K147+'4.13d Série'!K131+'4.13f série'!K34+'4.13f série'!K89</f>
        <v>4056.4051459999996</v>
      </c>
      <c r="L144" s="329">
        <f>+'4.13a Série'!L138+'4.13b Série'!L139+'4.13c Série'!L147+'4.13d Série'!L131+'4.13f série'!L34+'4.13f série'!L89</f>
        <v>3900.179142</v>
      </c>
    </row>
    <row r="145" spans="1:12" ht="13.5" x14ac:dyDescent="0.2">
      <c r="A145" s="399" t="s">
        <v>364</v>
      </c>
      <c r="B145" s="280">
        <f>+'4.13a Série'!B145+'4.13b Série'!B146+'4.13c Série'!B153+'4.13d Série'!B138+'4.13f série'!B35+'4.13f série'!B90</f>
        <v>59853.147727999996</v>
      </c>
      <c r="C145" s="280">
        <f>+'4.13a Série'!C145+'4.13b Série'!C146+'4.13c Série'!C153+'4.13d Série'!C138+'4.13f série'!C35+'4.13f série'!C90</f>
        <v>55633.059688000001</v>
      </c>
      <c r="D145" s="280">
        <f>+'4.13a Série'!D145+'4.13b Série'!D146+'4.13c Série'!D153+'4.13d Série'!D138+'4.13f série'!D35+'4.13f série'!D90</f>
        <v>51715.958351000001</v>
      </c>
      <c r="E145" s="280">
        <f>+'4.13a Série'!E145+'4.13b Série'!E146+'4.13c Série'!E153+'4.13d Série'!E138+'4.13f série'!E35+'4.13f série'!E90</f>
        <v>50110.801006000002</v>
      </c>
      <c r="F145" s="280">
        <f>+'4.13a Série'!F145+'4.13b Série'!F146+'4.13c Série'!F153+'4.13d Série'!F138+'4.13f série'!F35+'4.13f série'!F90</f>
        <v>53881.861211000003</v>
      </c>
      <c r="G145" s="280">
        <f>+'4.13a Série'!G145+'4.13b Série'!G146+'4.13c Série'!G153+'4.13d Série'!G138+'4.13f série'!G35+'4.13f série'!G90</f>
        <v>56903.457953000012</v>
      </c>
      <c r="H145" s="280">
        <f>+'4.13a Série'!H145+'4.13b Série'!H146+'4.13c Série'!H153+'4.13d Série'!H138+'4.13f série'!H35+'4.13f série'!H90</f>
        <v>64661.283947999997</v>
      </c>
      <c r="I145" s="280">
        <f>+'4.13a Série'!I145+'4.13b Série'!I146+'4.13c Série'!I153+'4.13d Série'!I138+'4.13f série'!I35+'4.13f série'!I90</f>
        <v>61123.126203000007</v>
      </c>
      <c r="J145" s="280">
        <f>+'4.13a Série'!J145+'4.13b Série'!J146+'4.13c Série'!J153+'4.13d Série'!J138+'4.13f série'!J35+'4.13f série'!J90</f>
        <v>65055.967888999992</v>
      </c>
      <c r="K145" s="280">
        <f>+'4.13a Série'!K145+'4.13b Série'!K146+'4.13c Série'!K153+'4.13d Série'!K138+'4.13f série'!K35+'4.13f série'!K90</f>
        <v>69140.678298999992</v>
      </c>
      <c r="L145" s="280">
        <f>+'4.13a Série'!L145+'4.13b Série'!L146+'4.13c Série'!L153+'4.13d Série'!L138+'4.13f série'!L35+'4.13f série'!L90</f>
        <v>73792.972120999984</v>
      </c>
    </row>
    <row r="146" spans="1:12" x14ac:dyDescent="0.2">
      <c r="A146" s="1575" t="s">
        <v>253</v>
      </c>
      <c r="B146" s="1574">
        <f>+'4.13a Série'!B150+'4.13b Série'!B151+B91</f>
        <v>9390.2145990000008</v>
      </c>
      <c r="C146" s="1574">
        <f>+'4.13a Série'!C150+'4.13b Série'!C151+C91</f>
        <v>8171.938099</v>
      </c>
      <c r="D146" s="1574">
        <f>+'4.13a Série'!D150+'4.13b Série'!D151+D91</f>
        <v>7241.1333090000007</v>
      </c>
      <c r="E146" s="1574">
        <f>+'4.13a Série'!E150+'4.13b Série'!E151+E91</f>
        <v>7223.4001490000001</v>
      </c>
      <c r="F146" s="1574">
        <f>+'4.13a Série'!F150+'4.13b Série'!F151+F91</f>
        <v>7273.9799350000003</v>
      </c>
      <c r="G146" s="1574">
        <f>+'4.13a Série'!G150+'4.13b Série'!G151+G91</f>
        <v>7697.7722349999995</v>
      </c>
      <c r="H146" s="1574">
        <f>+'4.13a Série'!H150+'4.13b Série'!H151+H91</f>
        <v>8410.4713009999996</v>
      </c>
      <c r="I146" s="1574">
        <f>+'4.13a Série'!I150+'4.13b Série'!I151+I91</f>
        <v>6799.3779249999998</v>
      </c>
      <c r="J146" s="1574">
        <f>+'4.13a Série'!J150+'4.13b Série'!J151+J91</f>
        <v>7506.5607</v>
      </c>
      <c r="K146" s="1574">
        <f>+'4.13a Série'!K150+'4.13b Série'!K151+K91</f>
        <v>8232.8199249999998</v>
      </c>
      <c r="L146" s="1574">
        <f>+'4.13a Série'!L150+'4.13b Série'!L151+L91</f>
        <v>8839.5598229999996</v>
      </c>
    </row>
    <row r="147" spans="1:12" x14ac:dyDescent="0.25">
      <c r="A147" s="636"/>
      <c r="B147" s="321"/>
      <c r="C147" s="321"/>
      <c r="D147" s="321"/>
      <c r="E147" s="321"/>
      <c r="F147" s="321"/>
      <c r="G147" s="321"/>
      <c r="H147" s="321"/>
      <c r="I147" s="321"/>
      <c r="J147" s="321"/>
      <c r="K147" s="321"/>
      <c r="L147" s="321"/>
    </row>
    <row r="148" spans="1:12" ht="25.5" x14ac:dyDescent="0.25">
      <c r="A148" s="632" t="s">
        <v>549</v>
      </c>
      <c r="B148" s="250"/>
      <c r="C148" s="250"/>
      <c r="D148" s="250"/>
      <c r="E148" s="250"/>
      <c r="F148" s="250"/>
      <c r="G148" s="250"/>
      <c r="H148" s="250"/>
      <c r="I148" s="250"/>
      <c r="J148" s="250"/>
      <c r="K148" s="250"/>
      <c r="L148" s="250"/>
    </row>
    <row r="149" spans="1:12" x14ac:dyDescent="0.25">
      <c r="A149" s="392" t="s">
        <v>256</v>
      </c>
      <c r="B149" s="393">
        <f>+B119+B133</f>
        <v>36919.086537000003</v>
      </c>
      <c r="C149" s="393">
        <f t="shared" ref="C149:J149" si="3">+C119+C133</f>
        <v>37638.973264</v>
      </c>
      <c r="D149" s="393">
        <f t="shared" si="3"/>
        <v>37415.567553000001</v>
      </c>
      <c r="E149" s="393">
        <f t="shared" si="3"/>
        <v>37280.930787999998</v>
      </c>
      <c r="F149" s="393">
        <f t="shared" si="3"/>
        <v>40612.795198</v>
      </c>
      <c r="G149" s="393">
        <f t="shared" si="3"/>
        <v>41476.923686000002</v>
      </c>
      <c r="H149" s="393">
        <f t="shared" si="3"/>
        <v>43715.426862999993</v>
      </c>
      <c r="I149" s="393">
        <f t="shared" si="3"/>
        <v>43862.546167999993</v>
      </c>
      <c r="J149" s="393">
        <f t="shared" si="3"/>
        <v>44931.313867999997</v>
      </c>
      <c r="K149" s="393">
        <f t="shared" ref="K149:L149" si="4">+K119+K133</f>
        <v>47606.101602000002</v>
      </c>
      <c r="L149" s="393">
        <f t="shared" si="4"/>
        <v>50144.188526999998</v>
      </c>
    </row>
    <row r="150" spans="1:12" x14ac:dyDescent="0.25">
      <c r="A150" s="320" t="s">
        <v>360</v>
      </c>
      <c r="B150" s="321">
        <f t="shared" ref="B150:J155" si="5">+B120+B134</f>
        <v>6012.3709320000007</v>
      </c>
      <c r="C150" s="321">
        <f t="shared" si="5"/>
        <v>6116.9725079999998</v>
      </c>
      <c r="D150" s="321">
        <f t="shared" si="5"/>
        <v>6199.6499050000002</v>
      </c>
      <c r="E150" s="321">
        <f t="shared" si="5"/>
        <v>6374.9026809999996</v>
      </c>
      <c r="F150" s="321">
        <f t="shared" si="5"/>
        <v>6594.1850959999992</v>
      </c>
      <c r="G150" s="321">
        <f t="shared" si="5"/>
        <v>6925.4234619999988</v>
      </c>
      <c r="H150" s="321">
        <f t="shared" si="5"/>
        <v>7192.8814349999993</v>
      </c>
      <c r="I150" s="321">
        <f t="shared" si="5"/>
        <v>7405.8039169999993</v>
      </c>
      <c r="J150" s="321">
        <f t="shared" si="5"/>
        <v>7583.9574680000005</v>
      </c>
      <c r="K150" s="321">
        <f t="shared" ref="K150:L150" si="6">+K120+K134</f>
        <v>7918.8395030000001</v>
      </c>
      <c r="L150" s="321">
        <f t="shared" si="6"/>
        <v>8439.8557870000004</v>
      </c>
    </row>
    <row r="151" spans="1:12" x14ac:dyDescent="0.25">
      <c r="A151" s="320" t="s">
        <v>263</v>
      </c>
      <c r="B151" s="321">
        <f t="shared" si="5"/>
        <v>27502.143559999997</v>
      </c>
      <c r="C151" s="321">
        <f t="shared" si="5"/>
        <v>27927.068239</v>
      </c>
      <c r="D151" s="321">
        <f t="shared" si="5"/>
        <v>27867.291408999998</v>
      </c>
      <c r="E151" s="321">
        <f t="shared" si="5"/>
        <v>28207.547062000001</v>
      </c>
      <c r="F151" s="321">
        <f t="shared" si="5"/>
        <v>28706.688849999999</v>
      </c>
      <c r="G151" s="321">
        <f t="shared" si="5"/>
        <v>28743.687558999998</v>
      </c>
      <c r="H151" s="321">
        <f t="shared" si="5"/>
        <v>30054.389285999998</v>
      </c>
      <c r="I151" s="321">
        <f t="shared" si="5"/>
        <v>28152.721769999996</v>
      </c>
      <c r="J151" s="321">
        <f t="shared" si="5"/>
        <v>30400.197867999999</v>
      </c>
      <c r="K151" s="321">
        <f t="shared" ref="K151:L151" si="7">+K121+K135</f>
        <v>32152.667666000001</v>
      </c>
      <c r="L151" s="321">
        <f t="shared" si="7"/>
        <v>34097.789186000002</v>
      </c>
    </row>
    <row r="152" spans="1:12" x14ac:dyDescent="0.25">
      <c r="A152" s="320" t="s">
        <v>269</v>
      </c>
      <c r="B152" s="321">
        <f t="shared" si="5"/>
        <v>21062.090329999999</v>
      </c>
      <c r="C152" s="321">
        <f t="shared" si="5"/>
        <v>20547.387086000002</v>
      </c>
      <c r="D152" s="321">
        <f t="shared" si="5"/>
        <v>19722.762106000002</v>
      </c>
      <c r="E152" s="321">
        <f t="shared" si="5"/>
        <v>19352.464372999999</v>
      </c>
      <c r="F152" s="321">
        <f t="shared" si="5"/>
        <v>19933.198518000001</v>
      </c>
      <c r="G152" s="321">
        <f t="shared" si="5"/>
        <v>20483.425706999999</v>
      </c>
      <c r="H152" s="321">
        <f t="shared" si="5"/>
        <v>21888.649501</v>
      </c>
      <c r="I152" s="321">
        <f t="shared" si="5"/>
        <v>20603.941984999998</v>
      </c>
      <c r="J152" s="321">
        <f t="shared" si="5"/>
        <v>21223.414933</v>
      </c>
      <c r="K152" s="321">
        <f t="shared" ref="K152:L152" si="8">+K122+K136</f>
        <v>23250.641461000003</v>
      </c>
      <c r="L152" s="321">
        <f t="shared" si="8"/>
        <v>25052.889993000001</v>
      </c>
    </row>
    <row r="153" spans="1:12" x14ac:dyDescent="0.25">
      <c r="A153" s="397" t="s">
        <v>274</v>
      </c>
      <c r="B153" s="321">
        <f t="shared" si="5"/>
        <v>46886.625242999995</v>
      </c>
      <c r="C153" s="321">
        <f t="shared" si="5"/>
        <v>48537.016111999998</v>
      </c>
      <c r="D153" s="321">
        <f t="shared" si="5"/>
        <v>49458.718529999998</v>
      </c>
      <c r="E153" s="321">
        <f t="shared" si="5"/>
        <v>49897.700749999996</v>
      </c>
      <c r="F153" s="321">
        <f t="shared" si="5"/>
        <v>50956.089588000003</v>
      </c>
      <c r="G153" s="321">
        <f t="shared" si="5"/>
        <v>51530.73919</v>
      </c>
      <c r="H153" s="321">
        <f t="shared" si="5"/>
        <v>52569.801501000002</v>
      </c>
      <c r="I153" s="321">
        <f t="shared" si="5"/>
        <v>53663.851601000002</v>
      </c>
      <c r="J153" s="321">
        <f t="shared" si="5"/>
        <v>54319.617766000003</v>
      </c>
      <c r="K153" s="321">
        <f t="shared" ref="K153:L153" si="9">+K123+K137</f>
        <v>55797.286712999994</v>
      </c>
      <c r="L153" s="321">
        <f t="shared" si="9"/>
        <v>59142.031329999998</v>
      </c>
    </row>
    <row r="154" spans="1:12" x14ac:dyDescent="0.25">
      <c r="A154" s="397" t="s">
        <v>292</v>
      </c>
      <c r="B154" s="321">
        <f t="shared" si="5"/>
        <v>11084.486586000001</v>
      </c>
      <c r="C154" s="321">
        <f t="shared" si="5"/>
        <v>10724.959241</v>
      </c>
      <c r="D154" s="321">
        <f t="shared" si="5"/>
        <v>10568.270346000001</v>
      </c>
      <c r="E154" s="321">
        <f t="shared" si="5"/>
        <v>10685.2441</v>
      </c>
      <c r="F154" s="321">
        <f t="shared" si="5"/>
        <v>10810.865353999998</v>
      </c>
      <c r="G154" s="321">
        <f t="shared" si="5"/>
        <v>11570.292189</v>
      </c>
      <c r="H154" s="321">
        <f t="shared" si="5"/>
        <v>12330.666644000001</v>
      </c>
      <c r="I154" s="321">
        <f t="shared" si="5"/>
        <v>12143.481539</v>
      </c>
      <c r="J154" s="321">
        <f t="shared" si="5"/>
        <v>13375.865252</v>
      </c>
      <c r="K154" s="321">
        <f t="shared" ref="K154:L154" si="10">+K124+K138</f>
        <v>14709.253547</v>
      </c>
      <c r="L154" s="321">
        <f t="shared" si="10"/>
        <v>16903.295656000002</v>
      </c>
    </row>
    <row r="155" spans="1:12" x14ac:dyDescent="0.25">
      <c r="A155" s="397" t="s">
        <v>296</v>
      </c>
      <c r="B155" s="321">
        <f t="shared" si="5"/>
        <v>29254.433729999997</v>
      </c>
      <c r="C155" s="321">
        <f t="shared" si="5"/>
        <v>29160.247318000002</v>
      </c>
      <c r="D155" s="321">
        <f t="shared" si="5"/>
        <v>28813.186608</v>
      </c>
      <c r="E155" s="321">
        <f t="shared" si="5"/>
        <v>28568.440949999997</v>
      </c>
      <c r="F155" s="321">
        <f t="shared" si="5"/>
        <v>29273.414349000002</v>
      </c>
      <c r="G155" s="321">
        <f t="shared" si="5"/>
        <v>30290.665225999997</v>
      </c>
      <c r="H155" s="321">
        <f t="shared" si="5"/>
        <v>31647.418872999999</v>
      </c>
      <c r="I155" s="321">
        <f t="shared" si="5"/>
        <v>31016.773813</v>
      </c>
      <c r="J155" s="321">
        <f t="shared" si="5"/>
        <v>33387.043865</v>
      </c>
      <c r="K155" s="321">
        <f t="shared" ref="K155:L155" si="11">+K125+K139</f>
        <v>36159.830233000001</v>
      </c>
      <c r="L155" s="321">
        <f t="shared" si="11"/>
        <v>38561.260936999999</v>
      </c>
    </row>
    <row r="156" spans="1:12" x14ac:dyDescent="0.25">
      <c r="A156" s="397" t="s">
        <v>301</v>
      </c>
      <c r="B156" s="321">
        <f>+B126+B143</f>
        <v>38746.202633000001</v>
      </c>
      <c r="C156" s="321">
        <f t="shared" ref="C156:J156" si="12">+C126+C143</f>
        <v>37196.483779000002</v>
      </c>
      <c r="D156" s="321">
        <f t="shared" si="12"/>
        <v>36340.051041999999</v>
      </c>
      <c r="E156" s="321">
        <f t="shared" si="12"/>
        <v>35677.307898999999</v>
      </c>
      <c r="F156" s="321">
        <f t="shared" si="12"/>
        <v>37020.441295000004</v>
      </c>
      <c r="G156" s="321">
        <f t="shared" si="12"/>
        <v>37238.069887999998</v>
      </c>
      <c r="H156" s="321">
        <f t="shared" si="12"/>
        <v>39695.142325000008</v>
      </c>
      <c r="I156" s="321">
        <f t="shared" si="12"/>
        <v>37870.766032</v>
      </c>
      <c r="J156" s="321">
        <f t="shared" si="12"/>
        <v>39510.622197000004</v>
      </c>
      <c r="K156" s="321">
        <f t="shared" ref="K156:L156" si="13">+K126+K143</f>
        <v>40168.947507000004</v>
      </c>
      <c r="L156" s="321">
        <f t="shared" si="13"/>
        <v>41755.220358000006</v>
      </c>
    </row>
    <row r="157" spans="1:12" x14ac:dyDescent="0.25">
      <c r="A157" s="398" t="s">
        <v>308</v>
      </c>
      <c r="B157" s="329">
        <f t="shared" ref="B157:J158" si="14">+B127+B144</f>
        <v>7467.7447780000002</v>
      </c>
      <c r="C157" s="329">
        <f t="shared" si="14"/>
        <v>7451.403969</v>
      </c>
      <c r="D157" s="329">
        <f t="shared" si="14"/>
        <v>7486.1871150000006</v>
      </c>
      <c r="E157" s="329">
        <f t="shared" si="14"/>
        <v>6921.7956740000009</v>
      </c>
      <c r="F157" s="329">
        <f t="shared" si="14"/>
        <v>7710.5388309999998</v>
      </c>
      <c r="G157" s="329">
        <f t="shared" si="14"/>
        <v>7539.1254690000005</v>
      </c>
      <c r="H157" s="329">
        <f t="shared" si="14"/>
        <v>7955.3481790000005</v>
      </c>
      <c r="I157" s="329">
        <f t="shared" si="14"/>
        <v>9404.1593250000005</v>
      </c>
      <c r="J157" s="329">
        <f t="shared" si="14"/>
        <v>8621.9223710000006</v>
      </c>
      <c r="K157" s="329">
        <f t="shared" ref="K157:L157" si="15">+K127+K144</f>
        <v>8548.521080999999</v>
      </c>
      <c r="L157" s="329">
        <f t="shared" si="15"/>
        <v>8550.5767919999998</v>
      </c>
    </row>
    <row r="158" spans="1:12" ht="13.5" x14ac:dyDescent="0.2">
      <c r="A158" s="399" t="s">
        <v>364</v>
      </c>
      <c r="B158" s="280">
        <f t="shared" si="14"/>
        <v>224935.18437199999</v>
      </c>
      <c r="C158" s="280">
        <f t="shared" si="14"/>
        <v>225300.51156400001</v>
      </c>
      <c r="D158" s="280">
        <f t="shared" si="14"/>
        <v>223871.68466099998</v>
      </c>
      <c r="E158" s="280">
        <f t="shared" si="14"/>
        <v>222966.33432699999</v>
      </c>
      <c r="F158" s="280">
        <f t="shared" si="14"/>
        <v>231618.21712800002</v>
      </c>
      <c r="G158" s="280">
        <f t="shared" si="14"/>
        <v>235798.35242299997</v>
      </c>
      <c r="H158" s="280">
        <f t="shared" si="14"/>
        <v>247049.72465000002</v>
      </c>
      <c r="I158" s="280">
        <f t="shared" si="14"/>
        <v>244124.046195</v>
      </c>
      <c r="J158" s="280">
        <f t="shared" si="14"/>
        <v>253353.95564299999</v>
      </c>
      <c r="K158" s="280">
        <f t="shared" ref="K158:L158" si="16">+K128+K145</f>
        <v>266312.08936399996</v>
      </c>
      <c r="L158" s="280">
        <f t="shared" si="16"/>
        <v>282647.108611</v>
      </c>
    </row>
    <row r="159" spans="1:12" x14ac:dyDescent="0.25">
      <c r="A159" s="357" t="s">
        <v>314</v>
      </c>
      <c r="B159" s="358">
        <f>+B129</f>
        <v>5296.3256839999995</v>
      </c>
      <c r="C159" s="358">
        <f t="shared" ref="C159:J159" si="17">+C129</f>
        <v>5382.3115130000006</v>
      </c>
      <c r="D159" s="358">
        <f t="shared" si="17"/>
        <v>5474.5383350000002</v>
      </c>
      <c r="E159" s="358">
        <f t="shared" si="17"/>
        <v>5317.0545599999996</v>
      </c>
      <c r="F159" s="358">
        <f t="shared" si="17"/>
        <v>4819.0663110000005</v>
      </c>
      <c r="G159" s="358">
        <f t="shared" si="17"/>
        <v>4577.3483629999992</v>
      </c>
      <c r="H159" s="358">
        <f t="shared" si="17"/>
        <v>4316.0825220000006</v>
      </c>
      <c r="I159" s="358">
        <f t="shared" si="17"/>
        <v>4041.4789490000003</v>
      </c>
      <c r="J159" s="358">
        <f t="shared" si="17"/>
        <v>3781.5220179999997</v>
      </c>
      <c r="K159" s="358">
        <f t="shared" ref="K159:L159" si="18">+K129</f>
        <v>3651.0027220000002</v>
      </c>
      <c r="L159" s="358">
        <f t="shared" si="18"/>
        <v>4727.1413259999999</v>
      </c>
    </row>
    <row r="160" spans="1:12" x14ac:dyDescent="0.2">
      <c r="A160" s="1575" t="s">
        <v>253</v>
      </c>
      <c r="B160" s="1574">
        <f>+B130+B146</f>
        <v>26633.608475000001</v>
      </c>
      <c r="C160" s="1574">
        <f t="shared" ref="C160:J160" si="19">+C130+C146</f>
        <v>25067.765571</v>
      </c>
      <c r="D160" s="1574">
        <f t="shared" si="19"/>
        <v>24387.485635000001</v>
      </c>
      <c r="E160" s="1574">
        <f t="shared" si="19"/>
        <v>23875.500387</v>
      </c>
      <c r="F160" s="1574">
        <f t="shared" si="19"/>
        <v>23107.632892999998</v>
      </c>
      <c r="G160" s="1574">
        <f t="shared" si="19"/>
        <v>23697.410615000001</v>
      </c>
      <c r="H160" s="1574">
        <f t="shared" si="19"/>
        <v>24464.247684000002</v>
      </c>
      <c r="I160" s="1574">
        <f t="shared" si="19"/>
        <v>22559.407686999999</v>
      </c>
      <c r="J160" s="1574">
        <f t="shared" si="19"/>
        <v>23956.934315999999</v>
      </c>
      <c r="K160" s="1574">
        <f t="shared" ref="K160:L160" si="20">+K130+K146</f>
        <v>25773.770223999996</v>
      </c>
      <c r="L160" s="1574">
        <f t="shared" si="20"/>
        <v>27374.308719000001</v>
      </c>
    </row>
  </sheetData>
  <mergeCells count="1">
    <mergeCell ref="A111:L111"/>
  </mergeCell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0"/>
  <sheetViews>
    <sheetView topLeftCell="B259" workbookViewId="0">
      <selection activeCell="E277" sqref="E277"/>
    </sheetView>
  </sheetViews>
  <sheetFormatPr baseColWidth="10" defaultColWidth="11.42578125" defaultRowHeight="15" x14ac:dyDescent="0.25"/>
  <cols>
    <col min="1" max="1" width="4.7109375" style="692" customWidth="1"/>
    <col min="2" max="2" width="13.140625" style="1075" customWidth="1"/>
    <col min="3" max="3" width="63.140625" style="1075" customWidth="1"/>
    <col min="4" max="4" width="20.42578125" style="1075" customWidth="1"/>
    <col min="5" max="5" width="77.7109375" style="1075" customWidth="1"/>
    <col min="6" max="6" width="6.5703125" style="692" customWidth="1"/>
    <col min="7" max="7" width="75.140625" style="692" customWidth="1"/>
    <col min="8" max="8" width="16.5703125" style="1135" customWidth="1"/>
    <col min="9" max="9" width="11.140625" style="1136" customWidth="1"/>
    <col min="10" max="10" width="4.28515625" style="692" bestFit="1" customWidth="1"/>
    <col min="11" max="11" width="77.140625" style="692" customWidth="1"/>
    <col min="13" max="13" width="52.85546875" style="692" customWidth="1"/>
    <col min="14" max="14" width="4.5703125" style="692" customWidth="1"/>
    <col min="15" max="15" width="2" style="692" customWidth="1"/>
    <col min="16" max="16" width="11.42578125" style="692"/>
    <col min="17" max="17" width="11.140625" style="692" customWidth="1"/>
    <col min="18" max="16384" width="11.42578125" style="692"/>
  </cols>
  <sheetData>
    <row r="1" spans="2:12" ht="24" thickBot="1" x14ac:dyDescent="0.3">
      <c r="B1" s="1750" t="s">
        <v>607</v>
      </c>
      <c r="C1" s="1751"/>
      <c r="D1" s="1751"/>
      <c r="E1" s="1751"/>
      <c r="F1" s="1751"/>
      <c r="G1" s="1751"/>
      <c r="H1" s="1751"/>
      <c r="I1" s="1751"/>
      <c r="J1" s="1751"/>
      <c r="K1" s="1752"/>
    </row>
    <row r="2" spans="2:12" ht="21" thickBot="1" x14ac:dyDescent="0.3">
      <c r="B2" s="1753" t="s">
        <v>608</v>
      </c>
      <c r="C2" s="1754"/>
      <c r="D2" s="1754"/>
      <c r="E2" s="1755"/>
      <c r="F2" s="1753" t="s">
        <v>609</v>
      </c>
      <c r="G2" s="1754"/>
      <c r="H2" s="1754"/>
      <c r="I2" s="1754"/>
      <c r="J2" s="1754"/>
      <c r="K2" s="1755"/>
    </row>
    <row r="3" spans="2:12" ht="21" thickBot="1" x14ac:dyDescent="0.3">
      <c r="B3" s="1756" t="s">
        <v>610</v>
      </c>
      <c r="C3" s="1757"/>
      <c r="D3" s="1756" t="s">
        <v>611</v>
      </c>
      <c r="E3" s="1757"/>
      <c r="F3" s="1758" t="s">
        <v>612</v>
      </c>
      <c r="G3" s="1759"/>
      <c r="H3" s="693" t="s">
        <v>613</v>
      </c>
      <c r="I3" s="694"/>
      <c r="J3" s="1758" t="s">
        <v>614</v>
      </c>
      <c r="K3" s="1759"/>
    </row>
    <row r="4" spans="2:12" ht="24" thickBot="1" x14ac:dyDescent="0.3">
      <c r="B4" s="695"/>
      <c r="C4" s="695"/>
      <c r="D4" s="695"/>
      <c r="E4" s="695"/>
      <c r="F4" s="696"/>
      <c r="G4" s="696"/>
      <c r="H4" s="697" t="s">
        <v>615</v>
      </c>
      <c r="I4" s="698"/>
      <c r="J4" s="696"/>
      <c r="K4" s="696"/>
      <c r="L4" s="699"/>
    </row>
    <row r="5" spans="2:12" ht="32.25" thickBot="1" x14ac:dyDescent="0.3">
      <c r="B5" s="700" t="s">
        <v>616</v>
      </c>
      <c r="C5" s="692"/>
      <c r="D5" s="701"/>
      <c r="E5" s="701"/>
      <c r="F5" s="702" t="s">
        <v>617</v>
      </c>
      <c r="G5" s="703"/>
      <c r="H5" s="704" t="s">
        <v>618</v>
      </c>
      <c r="I5" s="705" t="s">
        <v>619</v>
      </c>
      <c r="J5" s="706" t="s">
        <v>620</v>
      </c>
      <c r="K5" s="707" t="s">
        <v>621</v>
      </c>
      <c r="L5" s="692"/>
    </row>
    <row r="6" spans="2:12" x14ac:dyDescent="0.25">
      <c r="B6" s="708" t="s">
        <v>622</v>
      </c>
      <c r="C6" s="709" t="s">
        <v>623</v>
      </c>
      <c r="D6" s="710" t="s">
        <v>622</v>
      </c>
      <c r="E6" s="709" t="s">
        <v>623</v>
      </c>
      <c r="F6" s="711" t="s">
        <v>624</v>
      </c>
      <c r="G6" s="712" t="s">
        <v>625</v>
      </c>
      <c r="H6" s="713">
        <v>222568976</v>
      </c>
      <c r="I6" s="714">
        <v>3.1352764272934682E-3</v>
      </c>
      <c r="J6" s="715" t="s">
        <v>626</v>
      </c>
      <c r="K6" s="712" t="s">
        <v>627</v>
      </c>
      <c r="L6" s="692"/>
    </row>
    <row r="7" spans="2:12" x14ac:dyDescent="0.25">
      <c r="B7" s="716" t="s">
        <v>628</v>
      </c>
      <c r="C7" s="717" t="s">
        <v>257</v>
      </c>
      <c r="D7" s="716" t="s">
        <v>629</v>
      </c>
      <c r="E7" s="718" t="s">
        <v>257</v>
      </c>
      <c r="F7" s="719" t="s">
        <v>630</v>
      </c>
      <c r="G7" s="720" t="s">
        <v>631</v>
      </c>
      <c r="H7" s="721">
        <v>1989761718</v>
      </c>
      <c r="I7" s="722">
        <v>2.8029301848323883E-2</v>
      </c>
      <c r="J7" s="723" t="s">
        <v>626</v>
      </c>
      <c r="K7" s="720"/>
      <c r="L7" s="692"/>
    </row>
    <row r="8" spans="2:12" x14ac:dyDescent="0.25">
      <c r="B8" s="724">
        <v>0</v>
      </c>
      <c r="C8" s="725" t="s">
        <v>256</v>
      </c>
      <c r="D8" s="724">
        <v>0</v>
      </c>
      <c r="E8" s="726" t="s">
        <v>256</v>
      </c>
      <c r="F8" s="727" t="s">
        <v>632</v>
      </c>
      <c r="G8" s="728" t="s">
        <v>633</v>
      </c>
      <c r="H8" s="729">
        <v>16451158590</v>
      </c>
      <c r="I8" s="730">
        <v>0.23174357296271808</v>
      </c>
      <c r="J8" s="731" t="s">
        <v>634</v>
      </c>
      <c r="K8" s="728" t="s">
        <v>635</v>
      </c>
      <c r="L8" s="692"/>
    </row>
    <row r="9" spans="2:12" x14ac:dyDescent="0.25">
      <c r="B9" s="732" t="s">
        <v>636</v>
      </c>
      <c r="C9" s="733" t="s">
        <v>258</v>
      </c>
      <c r="D9" s="732" t="s">
        <v>636</v>
      </c>
      <c r="E9" s="734" t="s">
        <v>258</v>
      </c>
      <c r="F9" s="711" t="s">
        <v>632</v>
      </c>
      <c r="G9" s="712"/>
      <c r="H9" s="735"/>
      <c r="I9" s="714"/>
      <c r="J9" s="715" t="s">
        <v>634</v>
      </c>
      <c r="K9" s="712"/>
      <c r="L9" s="692"/>
    </row>
    <row r="10" spans="2:12" x14ac:dyDescent="0.25">
      <c r="B10" s="732" t="s">
        <v>637</v>
      </c>
      <c r="C10" s="733" t="s">
        <v>638</v>
      </c>
      <c r="D10" s="732" t="s">
        <v>637</v>
      </c>
      <c r="E10" s="734" t="s">
        <v>638</v>
      </c>
      <c r="F10" s="711" t="s">
        <v>632</v>
      </c>
      <c r="G10" s="712"/>
      <c r="H10" s="735"/>
      <c r="I10" s="714"/>
      <c r="J10" s="715" t="s">
        <v>634</v>
      </c>
      <c r="K10" s="712"/>
      <c r="L10" s="692"/>
    </row>
    <row r="11" spans="2:12" x14ac:dyDescent="0.25">
      <c r="B11" s="736"/>
      <c r="C11" s="737"/>
      <c r="D11" s="732" t="s">
        <v>639</v>
      </c>
      <c r="E11" s="734" t="s">
        <v>640</v>
      </c>
      <c r="F11" s="711" t="s">
        <v>632</v>
      </c>
      <c r="G11" s="712"/>
      <c r="H11" s="735"/>
      <c r="I11" s="714"/>
      <c r="J11" s="715" t="s">
        <v>634</v>
      </c>
      <c r="K11" s="712"/>
      <c r="L11" s="692"/>
    </row>
    <row r="12" spans="2:12" x14ac:dyDescent="0.25">
      <c r="B12" s="736"/>
      <c r="C12" s="737"/>
      <c r="D12" s="732" t="s">
        <v>641</v>
      </c>
      <c r="E12" s="734" t="s">
        <v>642</v>
      </c>
      <c r="F12" s="711" t="s">
        <v>632</v>
      </c>
      <c r="G12" s="712"/>
      <c r="H12" s="735"/>
      <c r="I12" s="714"/>
      <c r="J12" s="715" t="s">
        <v>634</v>
      </c>
      <c r="K12" s="712"/>
      <c r="L12" s="692"/>
    </row>
    <row r="13" spans="2:12" x14ac:dyDescent="0.25">
      <c r="B13" s="732" t="s">
        <v>643</v>
      </c>
      <c r="C13" s="738" t="s">
        <v>644</v>
      </c>
      <c r="D13" s="732" t="s">
        <v>645</v>
      </c>
      <c r="E13" s="734" t="s">
        <v>644</v>
      </c>
      <c r="F13" s="711" t="s">
        <v>646</v>
      </c>
      <c r="G13" s="712" t="s">
        <v>647</v>
      </c>
      <c r="H13" s="735">
        <v>514047258</v>
      </c>
      <c r="I13" s="714">
        <v>7.2412619201799432E-3</v>
      </c>
      <c r="J13" s="715" t="s">
        <v>634</v>
      </c>
      <c r="K13" s="712"/>
      <c r="L13" s="692"/>
    </row>
    <row r="14" spans="2:12" x14ac:dyDescent="0.25">
      <c r="B14" s="732" t="s">
        <v>648</v>
      </c>
      <c r="C14" s="738" t="s">
        <v>649</v>
      </c>
      <c r="D14" s="732" t="s">
        <v>643</v>
      </c>
      <c r="E14" s="734" t="s">
        <v>649</v>
      </c>
      <c r="F14" s="711" t="s">
        <v>650</v>
      </c>
      <c r="G14" s="712" t="s">
        <v>651</v>
      </c>
      <c r="H14" s="735">
        <v>475451471</v>
      </c>
      <c r="I14" s="714">
        <v>6.6975722139652749E-3</v>
      </c>
      <c r="J14" s="715" t="s">
        <v>634</v>
      </c>
      <c r="K14" s="712"/>
      <c r="L14" s="692"/>
    </row>
    <row r="15" spans="2:12" x14ac:dyDescent="0.25">
      <c r="B15" s="732" t="s">
        <v>652</v>
      </c>
      <c r="C15" s="738" t="s">
        <v>653</v>
      </c>
      <c r="D15" s="732" t="s">
        <v>648</v>
      </c>
      <c r="E15" s="734" t="s">
        <v>654</v>
      </c>
      <c r="F15" s="711" t="s">
        <v>655</v>
      </c>
      <c r="G15" s="712" t="s">
        <v>656</v>
      </c>
      <c r="H15" s="735">
        <v>401837418</v>
      </c>
      <c r="I15" s="714">
        <v>5.6605884921709483E-3</v>
      </c>
      <c r="J15" s="715" t="s">
        <v>634</v>
      </c>
      <c r="K15" s="712"/>
      <c r="L15" s="692"/>
    </row>
    <row r="16" spans="2:12" x14ac:dyDescent="0.25">
      <c r="B16" s="732" t="s">
        <v>657</v>
      </c>
      <c r="C16" s="738" t="s">
        <v>658</v>
      </c>
      <c r="D16" s="732" t="s">
        <v>652</v>
      </c>
      <c r="E16" s="734" t="s">
        <v>658</v>
      </c>
      <c r="F16" s="711" t="s">
        <v>659</v>
      </c>
      <c r="G16" s="712" t="s">
        <v>660</v>
      </c>
      <c r="H16" s="735">
        <v>279507088</v>
      </c>
      <c r="I16" s="714">
        <v>3.9373501195774973E-3</v>
      </c>
      <c r="J16" s="715" t="s">
        <v>634</v>
      </c>
      <c r="K16" s="712"/>
      <c r="L16" s="692"/>
    </row>
    <row r="17" spans="2:12" x14ac:dyDescent="0.25">
      <c r="B17" s="716" t="s">
        <v>645</v>
      </c>
      <c r="C17" s="739" t="s">
        <v>661</v>
      </c>
      <c r="D17" s="716" t="s">
        <v>657</v>
      </c>
      <c r="E17" s="740" t="s">
        <v>661</v>
      </c>
      <c r="F17" s="719" t="s">
        <v>662</v>
      </c>
      <c r="G17" s="720" t="s">
        <v>663</v>
      </c>
      <c r="H17" s="721">
        <v>445690131</v>
      </c>
      <c r="I17" s="722">
        <v>6.2783312693213715E-3</v>
      </c>
      <c r="J17" s="723" t="s">
        <v>634</v>
      </c>
      <c r="K17" s="720"/>
      <c r="L17" s="692"/>
    </row>
    <row r="18" spans="2:12" x14ac:dyDescent="0.25">
      <c r="B18" s="741" t="s">
        <v>639</v>
      </c>
      <c r="C18" s="742" t="s">
        <v>664</v>
      </c>
      <c r="D18" s="741" t="s">
        <v>665</v>
      </c>
      <c r="E18" s="743" t="s">
        <v>666</v>
      </c>
      <c r="F18" s="727" t="s">
        <v>667</v>
      </c>
      <c r="G18" s="728" t="s">
        <v>668</v>
      </c>
      <c r="H18" s="729">
        <v>633548762</v>
      </c>
      <c r="I18" s="730">
        <v>8.924651291200441E-3</v>
      </c>
      <c r="J18" s="731" t="s">
        <v>669</v>
      </c>
      <c r="K18" s="728" t="s">
        <v>670</v>
      </c>
      <c r="L18" s="692"/>
    </row>
    <row r="19" spans="2:12" x14ac:dyDescent="0.25">
      <c r="B19" s="744"/>
      <c r="C19" s="745"/>
      <c r="D19" s="732" t="s">
        <v>671</v>
      </c>
      <c r="E19" s="734" t="s">
        <v>672</v>
      </c>
      <c r="F19" s="711" t="s">
        <v>667</v>
      </c>
      <c r="G19" s="712"/>
      <c r="H19" s="735"/>
      <c r="I19" s="714"/>
      <c r="J19" s="715" t="s">
        <v>669</v>
      </c>
      <c r="K19" s="712"/>
      <c r="L19" s="692"/>
    </row>
    <row r="20" spans="2:12" x14ac:dyDescent="0.25">
      <c r="B20" s="744"/>
      <c r="C20" s="746"/>
      <c r="D20" s="732" t="s">
        <v>673</v>
      </c>
      <c r="E20" s="734" t="s">
        <v>674</v>
      </c>
      <c r="F20" s="711" t="s">
        <v>667</v>
      </c>
      <c r="G20" s="712"/>
      <c r="H20" s="735"/>
      <c r="I20" s="714"/>
      <c r="J20" s="715" t="s">
        <v>669</v>
      </c>
      <c r="K20" s="712"/>
      <c r="L20" s="692"/>
    </row>
    <row r="21" spans="2:12" x14ac:dyDescent="0.25">
      <c r="B21" s="744"/>
      <c r="C21" s="746"/>
      <c r="D21" s="732" t="s">
        <v>675</v>
      </c>
      <c r="E21" s="747" t="s">
        <v>676</v>
      </c>
      <c r="F21" s="711" t="s">
        <v>667</v>
      </c>
      <c r="G21" s="712"/>
      <c r="H21" s="735"/>
      <c r="I21" s="714"/>
      <c r="J21" s="715" t="s">
        <v>669</v>
      </c>
      <c r="K21" s="712"/>
      <c r="L21" s="692"/>
    </row>
    <row r="22" spans="2:12" x14ac:dyDescent="0.25">
      <c r="B22" s="744"/>
      <c r="C22" s="746"/>
      <c r="D22" s="732" t="s">
        <v>677</v>
      </c>
      <c r="E22" s="747" t="s">
        <v>678</v>
      </c>
      <c r="F22" s="711" t="s">
        <v>667</v>
      </c>
      <c r="G22" s="712"/>
      <c r="H22" s="735"/>
      <c r="I22" s="714"/>
      <c r="J22" s="715" t="s">
        <v>669</v>
      </c>
      <c r="K22" s="712"/>
      <c r="L22" s="692"/>
    </row>
    <row r="23" spans="2:12" x14ac:dyDescent="0.25">
      <c r="B23" s="744"/>
      <c r="C23" s="748"/>
      <c r="D23" s="749" t="s">
        <v>679</v>
      </c>
      <c r="E23" s="747" t="s">
        <v>680</v>
      </c>
      <c r="F23" s="711" t="s">
        <v>667</v>
      </c>
      <c r="G23" s="712"/>
      <c r="H23" s="735"/>
      <c r="I23" s="714"/>
      <c r="J23" s="715" t="s">
        <v>669</v>
      </c>
      <c r="K23" s="712"/>
      <c r="L23" s="692"/>
    </row>
    <row r="24" spans="2:12" x14ac:dyDescent="0.25">
      <c r="B24" s="744"/>
      <c r="C24" s="748"/>
      <c r="D24" s="749" t="s">
        <v>681</v>
      </c>
      <c r="E24" s="734" t="s">
        <v>682</v>
      </c>
      <c r="F24" s="711" t="s">
        <v>667</v>
      </c>
      <c r="G24" s="712"/>
      <c r="H24" s="735"/>
      <c r="I24" s="714"/>
      <c r="J24" s="715" t="s">
        <v>669</v>
      </c>
      <c r="K24" s="712"/>
      <c r="L24" s="692"/>
    </row>
    <row r="25" spans="2:12" x14ac:dyDescent="0.25">
      <c r="B25" s="744"/>
      <c r="C25" s="748"/>
      <c r="D25" s="732" t="s">
        <v>683</v>
      </c>
      <c r="E25" s="734" t="s">
        <v>684</v>
      </c>
      <c r="F25" s="711" t="s">
        <v>667</v>
      </c>
      <c r="G25" s="712"/>
      <c r="H25" s="735"/>
      <c r="I25" s="714"/>
      <c r="J25" s="715" t="s">
        <v>669</v>
      </c>
      <c r="K25" s="712"/>
      <c r="L25" s="692"/>
    </row>
    <row r="26" spans="2:12" x14ac:dyDescent="0.25">
      <c r="B26" s="750"/>
      <c r="C26" s="751"/>
      <c r="D26" s="716" t="s">
        <v>685</v>
      </c>
      <c r="E26" s="718" t="s">
        <v>686</v>
      </c>
      <c r="F26" s="719" t="s">
        <v>667</v>
      </c>
      <c r="G26" s="720"/>
      <c r="H26" s="721"/>
      <c r="I26" s="722"/>
      <c r="J26" s="723" t="s">
        <v>669</v>
      </c>
      <c r="K26" s="720"/>
      <c r="L26" s="692"/>
    </row>
    <row r="27" spans="2:12" ht="28.5" x14ac:dyDescent="0.25">
      <c r="B27" s="752" t="s">
        <v>687</v>
      </c>
      <c r="C27" s="753" t="s">
        <v>688</v>
      </c>
      <c r="D27" s="752" t="s">
        <v>689</v>
      </c>
      <c r="E27" s="754" t="s">
        <v>690</v>
      </c>
      <c r="F27" s="727" t="s">
        <v>691</v>
      </c>
      <c r="G27" s="755" t="s">
        <v>692</v>
      </c>
      <c r="H27" s="756">
        <v>2750375</v>
      </c>
      <c r="I27" s="757">
        <v>3.8743880924883588E-5</v>
      </c>
      <c r="J27" s="731" t="s">
        <v>693</v>
      </c>
      <c r="K27" s="755" t="s">
        <v>694</v>
      </c>
      <c r="L27" s="692"/>
    </row>
    <row r="28" spans="2:12" x14ac:dyDescent="0.25">
      <c r="B28" s="732" t="s">
        <v>695</v>
      </c>
      <c r="C28" s="733" t="s">
        <v>696</v>
      </c>
      <c r="D28" s="732" t="s">
        <v>697</v>
      </c>
      <c r="E28" s="734" t="s">
        <v>698</v>
      </c>
      <c r="F28" s="711" t="s">
        <v>699</v>
      </c>
      <c r="G28" s="712" t="s">
        <v>700</v>
      </c>
      <c r="H28" s="735">
        <v>3755891</v>
      </c>
      <c r="I28" s="714">
        <v>5.2908346560320659E-5</v>
      </c>
      <c r="J28" s="715" t="s">
        <v>693</v>
      </c>
      <c r="K28" s="712"/>
      <c r="L28" s="692"/>
    </row>
    <row r="29" spans="2:12" x14ac:dyDescent="0.25">
      <c r="B29" s="744"/>
      <c r="C29" s="745"/>
      <c r="D29" s="732" t="s">
        <v>701</v>
      </c>
      <c r="E29" s="734" t="s">
        <v>702</v>
      </c>
      <c r="F29" s="711" t="s">
        <v>699</v>
      </c>
      <c r="G29" s="712"/>
      <c r="H29" s="735"/>
      <c r="I29" s="714"/>
      <c r="J29" s="715" t="s">
        <v>693</v>
      </c>
      <c r="K29" s="712"/>
      <c r="L29" s="692"/>
    </row>
    <row r="30" spans="2:12" x14ac:dyDescent="0.25">
      <c r="B30" s="744"/>
      <c r="C30" s="746"/>
      <c r="D30" s="732" t="s">
        <v>703</v>
      </c>
      <c r="E30" s="747" t="s">
        <v>704</v>
      </c>
      <c r="F30" s="711" t="s">
        <v>699</v>
      </c>
      <c r="G30" s="712"/>
      <c r="H30" s="735"/>
      <c r="I30" s="714"/>
      <c r="J30" s="715" t="s">
        <v>693</v>
      </c>
      <c r="K30" s="712"/>
      <c r="L30" s="692"/>
    </row>
    <row r="31" spans="2:12" x14ac:dyDescent="0.25">
      <c r="B31" s="744"/>
      <c r="C31" s="746"/>
      <c r="D31" s="732" t="s">
        <v>705</v>
      </c>
      <c r="E31" s="747" t="s">
        <v>706</v>
      </c>
      <c r="F31" s="711" t="s">
        <v>699</v>
      </c>
      <c r="G31" s="712"/>
      <c r="H31" s="735"/>
      <c r="I31" s="714"/>
      <c r="J31" s="715" t="s">
        <v>693</v>
      </c>
      <c r="K31" s="712"/>
      <c r="L31" s="692"/>
    </row>
    <row r="32" spans="2:12" x14ac:dyDescent="0.25">
      <c r="B32" s="744"/>
      <c r="C32" s="746"/>
      <c r="D32" s="732" t="s">
        <v>707</v>
      </c>
      <c r="E32" s="747" t="s">
        <v>708</v>
      </c>
      <c r="F32" s="711" t="s">
        <v>699</v>
      </c>
      <c r="G32" s="712"/>
      <c r="H32" s="735"/>
      <c r="I32" s="714"/>
      <c r="J32" s="715" t="s">
        <v>693</v>
      </c>
      <c r="K32" s="712"/>
      <c r="L32" s="692"/>
    </row>
    <row r="33" spans="2:12" x14ac:dyDescent="0.25">
      <c r="B33" s="744"/>
      <c r="C33" s="746"/>
      <c r="D33" s="749" t="s">
        <v>709</v>
      </c>
      <c r="E33" s="747" t="s">
        <v>710</v>
      </c>
      <c r="F33" s="711" t="s">
        <v>699</v>
      </c>
      <c r="G33" s="712"/>
      <c r="H33" s="735"/>
      <c r="I33" s="714"/>
      <c r="J33" s="715" t="s">
        <v>693</v>
      </c>
      <c r="K33" s="712"/>
      <c r="L33" s="692"/>
    </row>
    <row r="34" spans="2:12" x14ac:dyDescent="0.25">
      <c r="B34" s="744"/>
      <c r="C34" s="746"/>
      <c r="D34" s="749" t="s">
        <v>711</v>
      </c>
      <c r="E34" s="747" t="s">
        <v>712</v>
      </c>
      <c r="F34" s="711" t="s">
        <v>699</v>
      </c>
      <c r="G34" s="712"/>
      <c r="H34" s="735"/>
      <c r="I34" s="714"/>
      <c r="J34" s="715" t="s">
        <v>693</v>
      </c>
      <c r="K34" s="712"/>
      <c r="L34" s="692"/>
    </row>
    <row r="35" spans="2:12" x14ac:dyDescent="0.25">
      <c r="B35" s="732" t="s">
        <v>713</v>
      </c>
      <c r="C35" s="758" t="s">
        <v>714</v>
      </c>
      <c r="D35" s="732" t="s">
        <v>715</v>
      </c>
      <c r="E35" s="734" t="s">
        <v>716</v>
      </c>
      <c r="F35" s="711" t="s">
        <v>717</v>
      </c>
      <c r="G35" s="712" t="s">
        <v>718</v>
      </c>
      <c r="H35" s="735">
        <v>9209988</v>
      </c>
      <c r="I35" s="714">
        <v>1.2973891865349516E-4</v>
      </c>
      <c r="J35" s="715" t="s">
        <v>693</v>
      </c>
      <c r="K35" s="712"/>
      <c r="L35" s="692"/>
    </row>
    <row r="36" spans="2:12" x14ac:dyDescent="0.25">
      <c r="B36" s="744"/>
      <c r="C36" s="748"/>
      <c r="D36" s="732" t="s">
        <v>719</v>
      </c>
      <c r="E36" s="734" t="s">
        <v>720</v>
      </c>
      <c r="F36" s="711" t="s">
        <v>717</v>
      </c>
      <c r="G36" s="712"/>
      <c r="H36" s="735"/>
      <c r="I36" s="714"/>
      <c r="J36" s="715" t="s">
        <v>693</v>
      </c>
      <c r="K36" s="712"/>
      <c r="L36" s="692"/>
    </row>
    <row r="37" spans="2:12" x14ac:dyDescent="0.25">
      <c r="B37" s="744"/>
      <c r="C37" s="748"/>
      <c r="D37" s="732" t="s">
        <v>721</v>
      </c>
      <c r="E37" s="734" t="s">
        <v>722</v>
      </c>
      <c r="F37" s="711" t="s">
        <v>717</v>
      </c>
      <c r="G37" s="712"/>
      <c r="H37" s="735"/>
      <c r="I37" s="714"/>
      <c r="J37" s="715" t="s">
        <v>693</v>
      </c>
      <c r="K37" s="712"/>
      <c r="L37" s="692"/>
    </row>
    <row r="38" spans="2:12" x14ac:dyDescent="0.25">
      <c r="B38" s="759"/>
      <c r="C38" s="760"/>
      <c r="D38" s="716" t="s">
        <v>723</v>
      </c>
      <c r="E38" s="718" t="s">
        <v>724</v>
      </c>
      <c r="F38" s="719" t="s">
        <v>717</v>
      </c>
      <c r="G38" s="720"/>
      <c r="H38" s="721"/>
      <c r="I38" s="722"/>
      <c r="J38" s="723" t="s">
        <v>693</v>
      </c>
      <c r="K38" s="720"/>
      <c r="L38" s="692"/>
    </row>
    <row r="39" spans="2:12" ht="15.75" thickBot="1" x14ac:dyDescent="0.3">
      <c r="B39" s="761" t="s">
        <v>701</v>
      </c>
      <c r="C39" s="762" t="s">
        <v>725</v>
      </c>
      <c r="D39" s="761" t="s">
        <v>726</v>
      </c>
      <c r="E39" s="763" t="s">
        <v>725</v>
      </c>
      <c r="F39" s="764" t="s">
        <v>727</v>
      </c>
      <c r="G39" s="765" t="s">
        <v>728</v>
      </c>
      <c r="H39" s="766"/>
      <c r="I39" s="767"/>
      <c r="J39" s="768" t="s">
        <v>729</v>
      </c>
      <c r="K39" s="765" t="s">
        <v>730</v>
      </c>
      <c r="L39" s="692"/>
    </row>
    <row r="40" spans="2:12" ht="15.75" thickBot="1" x14ac:dyDescent="0.3">
      <c r="B40" s="769"/>
      <c r="C40" s="770"/>
      <c r="D40" s="771"/>
      <c r="E40" s="770"/>
      <c r="F40" s="711"/>
      <c r="G40" s="772"/>
      <c r="H40" s="773"/>
      <c r="I40" s="774"/>
      <c r="J40" s="772"/>
      <c r="K40" s="711"/>
      <c r="L40" s="692"/>
    </row>
    <row r="41" spans="2:12" ht="24" thickBot="1" x14ac:dyDescent="0.3">
      <c r="B41" s="775" t="s">
        <v>616</v>
      </c>
      <c r="C41" s="692"/>
      <c r="D41" s="776"/>
      <c r="E41" s="776"/>
      <c r="F41" s="702" t="s">
        <v>617</v>
      </c>
      <c r="G41" s="703"/>
      <c r="H41" s="704" t="s">
        <v>618</v>
      </c>
      <c r="I41" s="777" t="s">
        <v>423</v>
      </c>
      <c r="J41" s="778" t="s">
        <v>731</v>
      </c>
      <c r="K41" s="707" t="s">
        <v>732</v>
      </c>
      <c r="L41" s="692"/>
    </row>
    <row r="42" spans="2:12" x14ac:dyDescent="0.25">
      <c r="B42" s="779">
        <v>1</v>
      </c>
      <c r="C42" s="780" t="s">
        <v>733</v>
      </c>
      <c r="D42" s="779">
        <v>1</v>
      </c>
      <c r="E42" s="780" t="s">
        <v>733</v>
      </c>
      <c r="F42" s="781" t="s">
        <v>734</v>
      </c>
      <c r="G42" s="782" t="s">
        <v>735</v>
      </c>
      <c r="H42" s="713">
        <v>282120508</v>
      </c>
      <c r="I42" s="714">
        <v>3.9741647478688056E-3</v>
      </c>
      <c r="J42" s="715" t="s">
        <v>736</v>
      </c>
      <c r="K42" s="712" t="s">
        <v>737</v>
      </c>
      <c r="L42" s="692"/>
    </row>
    <row r="43" spans="2:12" x14ac:dyDescent="0.25">
      <c r="B43" s="783" t="s">
        <v>738</v>
      </c>
      <c r="C43" s="784" t="s">
        <v>322</v>
      </c>
      <c r="D43" s="785" t="s">
        <v>739</v>
      </c>
      <c r="E43" s="784" t="s">
        <v>322</v>
      </c>
      <c r="F43" s="711" t="s">
        <v>734</v>
      </c>
      <c r="G43" s="712"/>
      <c r="H43" s="735"/>
      <c r="I43" s="714"/>
      <c r="J43" s="715" t="s">
        <v>736</v>
      </c>
      <c r="K43" s="712"/>
      <c r="L43" s="692"/>
    </row>
    <row r="44" spans="2:12" x14ac:dyDescent="0.2">
      <c r="B44" s="783" t="s">
        <v>740</v>
      </c>
      <c r="C44" s="784" t="s">
        <v>741</v>
      </c>
      <c r="D44" s="783" t="s">
        <v>740</v>
      </c>
      <c r="E44" s="784" t="s">
        <v>323</v>
      </c>
      <c r="F44" s="786" t="s">
        <v>742</v>
      </c>
      <c r="G44" s="787" t="s">
        <v>743</v>
      </c>
      <c r="H44" s="788">
        <v>1629579193</v>
      </c>
      <c r="I44" s="789">
        <v>2.2955495963735813E-2</v>
      </c>
      <c r="J44" s="790" t="s">
        <v>736</v>
      </c>
      <c r="K44" s="787"/>
      <c r="L44" s="692"/>
    </row>
    <row r="45" spans="2:12" x14ac:dyDescent="0.2">
      <c r="B45" s="783" t="s">
        <v>744</v>
      </c>
      <c r="C45" s="784" t="s">
        <v>745</v>
      </c>
      <c r="D45" s="791"/>
      <c r="E45" s="748"/>
      <c r="F45" s="786" t="s">
        <v>742</v>
      </c>
      <c r="G45" s="787"/>
      <c r="H45" s="788"/>
      <c r="I45" s="789"/>
      <c r="J45" s="790" t="s">
        <v>736</v>
      </c>
      <c r="K45" s="787"/>
      <c r="L45" s="692"/>
    </row>
    <row r="46" spans="2:12" x14ac:dyDescent="0.2">
      <c r="B46" s="783" t="s">
        <v>746</v>
      </c>
      <c r="C46" s="784" t="s">
        <v>747</v>
      </c>
      <c r="D46" s="791"/>
      <c r="E46" s="748"/>
      <c r="F46" s="786" t="s">
        <v>742</v>
      </c>
      <c r="G46" s="787"/>
      <c r="H46" s="788"/>
      <c r="I46" s="789"/>
      <c r="J46" s="790" t="s">
        <v>736</v>
      </c>
      <c r="K46" s="787"/>
      <c r="L46" s="692"/>
    </row>
    <row r="47" spans="2:12" x14ac:dyDescent="0.2">
      <c r="B47" s="792" t="s">
        <v>665</v>
      </c>
      <c r="C47" s="733" t="s">
        <v>748</v>
      </c>
      <c r="D47" s="791"/>
      <c r="E47" s="748"/>
      <c r="F47" s="786" t="s">
        <v>742</v>
      </c>
      <c r="G47" s="787"/>
      <c r="H47" s="788"/>
      <c r="I47" s="789"/>
      <c r="J47" s="790" t="s">
        <v>736</v>
      </c>
      <c r="K47" s="787"/>
      <c r="L47" s="692"/>
    </row>
    <row r="48" spans="2:12" x14ac:dyDescent="0.2">
      <c r="B48" s="783" t="s">
        <v>749</v>
      </c>
      <c r="C48" s="784" t="s">
        <v>750</v>
      </c>
      <c r="D48" s="783" t="s">
        <v>751</v>
      </c>
      <c r="E48" s="784" t="s">
        <v>261</v>
      </c>
      <c r="F48" s="786" t="s">
        <v>752</v>
      </c>
      <c r="G48" s="787" t="s">
        <v>753</v>
      </c>
      <c r="H48" s="788">
        <v>760148976</v>
      </c>
      <c r="I48" s="789">
        <v>1.0708038507954803E-2</v>
      </c>
      <c r="J48" s="790" t="s">
        <v>736</v>
      </c>
      <c r="K48" s="787"/>
      <c r="L48" s="692"/>
    </row>
    <row r="49" spans="1:13" x14ac:dyDescent="0.2">
      <c r="B49" s="783" t="s">
        <v>751</v>
      </c>
      <c r="C49" s="784" t="s">
        <v>324</v>
      </c>
      <c r="D49" s="783" t="s">
        <v>754</v>
      </c>
      <c r="E49" s="784" t="s">
        <v>324</v>
      </c>
      <c r="F49" s="786" t="s">
        <v>755</v>
      </c>
      <c r="G49" s="787" t="s">
        <v>756</v>
      </c>
      <c r="H49" s="788">
        <v>133204501</v>
      </c>
      <c r="I49" s="789">
        <v>1.8764202428405352E-3</v>
      </c>
      <c r="J49" s="790" t="s">
        <v>736</v>
      </c>
      <c r="K49" s="787"/>
      <c r="L49" s="692"/>
    </row>
    <row r="50" spans="1:13" x14ac:dyDescent="0.2">
      <c r="A50" s="793"/>
      <c r="B50" s="794" t="s">
        <v>757</v>
      </c>
      <c r="C50" s="795" t="s">
        <v>758</v>
      </c>
      <c r="D50" s="796" t="s">
        <v>759</v>
      </c>
      <c r="E50" s="795" t="s">
        <v>760</v>
      </c>
      <c r="F50" s="797" t="s">
        <v>761</v>
      </c>
      <c r="G50" s="798" t="s">
        <v>762</v>
      </c>
      <c r="H50" s="799">
        <v>277012731</v>
      </c>
      <c r="I50" s="800">
        <v>3.9022127035552635E-3</v>
      </c>
      <c r="J50" s="801" t="s">
        <v>736</v>
      </c>
      <c r="K50" s="798"/>
      <c r="L50" s="793"/>
      <c r="M50" s="793"/>
    </row>
    <row r="51" spans="1:13" ht="15.75" thickBot="1" x14ac:dyDescent="0.25">
      <c r="B51" s="802">
        <v>13</v>
      </c>
      <c r="C51" s="803" t="s">
        <v>763</v>
      </c>
      <c r="D51" s="802">
        <v>14</v>
      </c>
      <c r="E51" s="803" t="s">
        <v>763</v>
      </c>
      <c r="F51" s="804" t="s">
        <v>764</v>
      </c>
      <c r="G51" s="805" t="s">
        <v>765</v>
      </c>
      <c r="H51" s="806"/>
      <c r="I51" s="807"/>
      <c r="J51" s="808" t="s">
        <v>766</v>
      </c>
      <c r="K51" s="805" t="s">
        <v>767</v>
      </c>
      <c r="L51" s="692"/>
    </row>
    <row r="52" spans="1:13" s="815" customFormat="1" ht="15.75" thickBot="1" x14ac:dyDescent="0.3">
      <c r="A52" s="793"/>
      <c r="B52" s="809"/>
      <c r="C52" s="810"/>
      <c r="D52" s="811"/>
      <c r="E52" s="811"/>
      <c r="F52" s="781"/>
      <c r="G52" s="781"/>
      <c r="H52" s="812"/>
      <c r="I52" s="813"/>
      <c r="J52" s="814"/>
      <c r="K52" s="814"/>
      <c r="L52" s="793"/>
      <c r="M52" s="793"/>
    </row>
    <row r="53" spans="1:13" ht="24" thickBot="1" x14ac:dyDescent="0.3">
      <c r="A53" s="793"/>
      <c r="B53" s="775" t="s">
        <v>616</v>
      </c>
      <c r="C53" s="793"/>
      <c r="D53" s="776"/>
      <c r="E53" s="776"/>
      <c r="F53" s="702" t="s">
        <v>617</v>
      </c>
      <c r="G53" s="703"/>
      <c r="H53" s="704" t="s">
        <v>618</v>
      </c>
      <c r="I53" s="777" t="s">
        <v>423</v>
      </c>
      <c r="J53" s="778" t="s">
        <v>768</v>
      </c>
      <c r="K53" s="707" t="s">
        <v>769</v>
      </c>
      <c r="L53" s="793"/>
      <c r="M53" s="793"/>
    </row>
    <row r="54" spans="1:13" x14ac:dyDescent="0.25">
      <c r="B54" s="816">
        <v>2</v>
      </c>
      <c r="C54" s="817" t="s">
        <v>770</v>
      </c>
      <c r="D54" s="816">
        <v>2</v>
      </c>
      <c r="E54" s="818" t="s">
        <v>771</v>
      </c>
      <c r="F54" s="819" t="s">
        <v>772</v>
      </c>
      <c r="G54" s="782" t="s">
        <v>773</v>
      </c>
      <c r="H54" s="713">
        <v>1560799988</v>
      </c>
      <c r="I54" s="714">
        <v>2.1986619600102435E-2</v>
      </c>
      <c r="J54" s="715" t="s">
        <v>774</v>
      </c>
      <c r="K54" s="712" t="s">
        <v>775</v>
      </c>
      <c r="L54" s="692"/>
    </row>
    <row r="55" spans="1:13" x14ac:dyDescent="0.25">
      <c r="B55" s="820" t="s">
        <v>776</v>
      </c>
      <c r="C55" s="821" t="s">
        <v>264</v>
      </c>
      <c r="D55" s="820" t="s">
        <v>777</v>
      </c>
      <c r="E55" s="822" t="s">
        <v>778</v>
      </c>
      <c r="F55" s="715" t="s">
        <v>772</v>
      </c>
      <c r="G55" s="712"/>
      <c r="H55" s="735"/>
      <c r="I55" s="823"/>
      <c r="J55" s="692" t="s">
        <v>774</v>
      </c>
      <c r="K55" s="824"/>
      <c r="L55" s="692"/>
    </row>
    <row r="56" spans="1:13" x14ac:dyDescent="0.25">
      <c r="B56" s="825"/>
      <c r="C56" s="826"/>
      <c r="D56" s="820" t="s">
        <v>779</v>
      </c>
      <c r="E56" s="822" t="s">
        <v>778</v>
      </c>
      <c r="F56" s="715" t="s">
        <v>772</v>
      </c>
      <c r="G56" s="712"/>
      <c r="H56" s="735"/>
      <c r="I56" s="823"/>
      <c r="J56" s="692" t="s">
        <v>774</v>
      </c>
      <c r="K56" s="824"/>
      <c r="L56" s="692"/>
    </row>
    <row r="57" spans="1:13" x14ac:dyDescent="0.25">
      <c r="B57" s="750"/>
      <c r="C57" s="827"/>
      <c r="D57" s="828" t="s">
        <v>780</v>
      </c>
      <c r="E57" s="829" t="s">
        <v>781</v>
      </c>
      <c r="F57" s="719" t="s">
        <v>772</v>
      </c>
      <c r="G57" s="830"/>
      <c r="H57" s="831"/>
      <c r="I57" s="832"/>
      <c r="J57" s="723" t="s">
        <v>774</v>
      </c>
      <c r="K57" s="720"/>
      <c r="L57" s="692"/>
    </row>
    <row r="58" spans="1:13" x14ac:dyDescent="0.25">
      <c r="B58" s="833" t="s">
        <v>782</v>
      </c>
      <c r="C58" s="834" t="s">
        <v>265</v>
      </c>
      <c r="D58" s="833" t="s">
        <v>782</v>
      </c>
      <c r="E58" s="834" t="s">
        <v>265</v>
      </c>
      <c r="F58" s="727" t="s">
        <v>783</v>
      </c>
      <c r="G58" s="728" t="s">
        <v>784</v>
      </c>
      <c r="H58" s="729">
        <v>43410170</v>
      </c>
      <c r="I58" s="730">
        <v>6.1150877876978735E-4</v>
      </c>
      <c r="J58" s="731" t="s">
        <v>785</v>
      </c>
      <c r="K58" s="728" t="s">
        <v>786</v>
      </c>
      <c r="L58" s="692"/>
    </row>
    <row r="59" spans="1:13" x14ac:dyDescent="0.25">
      <c r="B59" s="820" t="s">
        <v>787</v>
      </c>
      <c r="C59" s="835" t="s">
        <v>788</v>
      </c>
      <c r="D59" s="820" t="s">
        <v>787</v>
      </c>
      <c r="E59" s="835" t="s">
        <v>788</v>
      </c>
      <c r="F59" s="711" t="s">
        <v>789</v>
      </c>
      <c r="G59" s="712" t="s">
        <v>790</v>
      </c>
      <c r="H59" s="735">
        <v>2042549491</v>
      </c>
      <c r="I59" s="714">
        <v>2.8772910698535863E-2</v>
      </c>
      <c r="J59" s="715" t="s">
        <v>785</v>
      </c>
      <c r="K59" s="712"/>
      <c r="L59" s="692"/>
    </row>
    <row r="60" spans="1:13" x14ac:dyDescent="0.25">
      <c r="B60" s="820" t="s">
        <v>791</v>
      </c>
      <c r="C60" s="835" t="s">
        <v>792</v>
      </c>
      <c r="D60" s="820" t="s">
        <v>791</v>
      </c>
      <c r="E60" s="835" t="s">
        <v>792</v>
      </c>
      <c r="F60" s="711" t="s">
        <v>793</v>
      </c>
      <c r="G60" s="712" t="s">
        <v>794</v>
      </c>
      <c r="H60" s="735">
        <v>1991281535</v>
      </c>
      <c r="I60" s="714">
        <v>2.8050711150282927E-2</v>
      </c>
      <c r="J60" s="715" t="s">
        <v>785</v>
      </c>
      <c r="K60" s="712"/>
      <c r="L60" s="692"/>
    </row>
    <row r="61" spans="1:13" x14ac:dyDescent="0.25">
      <c r="B61" s="836" t="s">
        <v>795</v>
      </c>
      <c r="C61" s="837" t="s">
        <v>796</v>
      </c>
      <c r="D61" s="836" t="s">
        <v>795</v>
      </c>
      <c r="E61" s="837" t="s">
        <v>796</v>
      </c>
      <c r="F61" s="719" t="s">
        <v>797</v>
      </c>
      <c r="G61" s="720" t="s">
        <v>798</v>
      </c>
      <c r="H61" s="721">
        <v>1982684595</v>
      </c>
      <c r="I61" s="722">
        <v>2.7929608093543987E-2</v>
      </c>
      <c r="J61" s="723" t="s">
        <v>785</v>
      </c>
      <c r="K61" s="720"/>
      <c r="L61" s="692"/>
    </row>
    <row r="62" spans="1:13" x14ac:dyDescent="0.25">
      <c r="B62" s="833" t="s">
        <v>799</v>
      </c>
      <c r="C62" s="838" t="s">
        <v>266</v>
      </c>
      <c r="D62" s="833" t="s">
        <v>799</v>
      </c>
      <c r="E62" s="834" t="s">
        <v>266</v>
      </c>
      <c r="F62" s="727" t="s">
        <v>800</v>
      </c>
      <c r="G62" s="728" t="s">
        <v>801</v>
      </c>
      <c r="H62" s="729">
        <v>167350185</v>
      </c>
      <c r="I62" s="730">
        <v>2.3574224025441036E-3</v>
      </c>
      <c r="J62" s="731" t="s">
        <v>802</v>
      </c>
      <c r="K62" s="728" t="s">
        <v>803</v>
      </c>
      <c r="L62" s="692"/>
    </row>
    <row r="63" spans="1:13" x14ac:dyDescent="0.25">
      <c r="B63" s="825"/>
      <c r="C63" s="826"/>
      <c r="D63" s="820" t="s">
        <v>804</v>
      </c>
      <c r="E63" s="835" t="s">
        <v>805</v>
      </c>
      <c r="F63" s="711" t="s">
        <v>800</v>
      </c>
      <c r="G63" s="712"/>
      <c r="H63" s="735"/>
      <c r="I63" s="714"/>
      <c r="J63" s="715" t="s">
        <v>802</v>
      </c>
      <c r="K63" s="712"/>
      <c r="L63" s="692"/>
    </row>
    <row r="64" spans="1:13" x14ac:dyDescent="0.25">
      <c r="B64" s="825"/>
      <c r="C64" s="826"/>
      <c r="D64" s="820" t="s">
        <v>806</v>
      </c>
      <c r="E64" s="835" t="s">
        <v>807</v>
      </c>
      <c r="F64" s="711" t="s">
        <v>800</v>
      </c>
      <c r="G64" s="712"/>
      <c r="H64" s="735"/>
      <c r="I64" s="714"/>
      <c r="J64" s="715" t="s">
        <v>802</v>
      </c>
      <c r="K64" s="712"/>
      <c r="L64" s="692"/>
    </row>
    <row r="65" spans="2:12" x14ac:dyDescent="0.25">
      <c r="B65" s="750"/>
      <c r="C65" s="839"/>
      <c r="D65" s="836" t="s">
        <v>808</v>
      </c>
      <c r="E65" s="837" t="s">
        <v>809</v>
      </c>
      <c r="F65" s="719" t="s">
        <v>800</v>
      </c>
      <c r="G65" s="720"/>
      <c r="H65" s="721"/>
      <c r="I65" s="722"/>
      <c r="J65" s="723" t="s">
        <v>802</v>
      </c>
      <c r="K65" s="720"/>
      <c r="L65" s="692"/>
    </row>
    <row r="66" spans="2:12" x14ac:dyDescent="0.25">
      <c r="B66" s="840" t="s">
        <v>810</v>
      </c>
      <c r="C66" s="838" t="s">
        <v>811</v>
      </c>
      <c r="D66" s="833" t="s">
        <v>810</v>
      </c>
      <c r="E66" s="841" t="s">
        <v>811</v>
      </c>
      <c r="F66" s="727" t="s">
        <v>812</v>
      </c>
      <c r="G66" s="728" t="s">
        <v>813</v>
      </c>
      <c r="H66" s="729">
        <v>151200807</v>
      </c>
      <c r="I66" s="730">
        <v>2.129929941245941E-3</v>
      </c>
      <c r="J66" s="731" t="s">
        <v>814</v>
      </c>
      <c r="K66" s="728" t="s">
        <v>815</v>
      </c>
      <c r="L66" s="692"/>
    </row>
    <row r="67" spans="2:12" x14ac:dyDescent="0.25">
      <c r="B67" s="842" t="s">
        <v>816</v>
      </c>
      <c r="C67" s="821" t="s">
        <v>817</v>
      </c>
      <c r="D67" s="820" t="s">
        <v>818</v>
      </c>
      <c r="E67" s="835" t="s">
        <v>819</v>
      </c>
      <c r="F67" s="711" t="s">
        <v>812</v>
      </c>
      <c r="G67" s="712"/>
      <c r="H67" s="735"/>
      <c r="I67" s="714"/>
      <c r="J67" s="715" t="s">
        <v>814</v>
      </c>
      <c r="K67" s="712"/>
      <c r="L67" s="692"/>
    </row>
    <row r="68" spans="2:12" x14ac:dyDescent="0.25">
      <c r="B68" s="736"/>
      <c r="C68" s="770"/>
      <c r="D68" s="842" t="s">
        <v>820</v>
      </c>
      <c r="E68" s="835" t="s">
        <v>821</v>
      </c>
      <c r="F68" s="711" t="s">
        <v>812</v>
      </c>
      <c r="G68" s="712"/>
      <c r="H68" s="735"/>
      <c r="I68" s="714"/>
      <c r="J68" s="715" t="s">
        <v>814</v>
      </c>
      <c r="K68" s="712"/>
      <c r="L68" s="692"/>
    </row>
    <row r="69" spans="2:12" x14ac:dyDescent="0.25">
      <c r="B69" s="736"/>
      <c r="C69" s="770"/>
      <c r="D69" s="842" t="s">
        <v>822</v>
      </c>
      <c r="E69" s="835" t="s">
        <v>823</v>
      </c>
      <c r="F69" s="711" t="s">
        <v>812</v>
      </c>
      <c r="G69" s="712"/>
      <c r="H69" s="735"/>
      <c r="I69" s="714"/>
      <c r="J69" s="715" t="s">
        <v>814</v>
      </c>
      <c r="K69" s="712"/>
      <c r="L69" s="692"/>
    </row>
    <row r="70" spans="2:12" x14ac:dyDescent="0.25">
      <c r="B70" s="736"/>
      <c r="C70" s="770"/>
      <c r="D70" s="842" t="s">
        <v>824</v>
      </c>
      <c r="E70" s="835" t="s">
        <v>825</v>
      </c>
      <c r="F70" s="711" t="s">
        <v>812</v>
      </c>
      <c r="G70" s="712"/>
      <c r="H70" s="735"/>
      <c r="I70" s="714"/>
      <c r="J70" s="715" t="s">
        <v>814</v>
      </c>
      <c r="K70" s="712"/>
      <c r="L70" s="692"/>
    </row>
    <row r="71" spans="2:12" x14ac:dyDescent="0.25">
      <c r="B71" s="736"/>
      <c r="C71" s="770"/>
      <c r="D71" s="842" t="s">
        <v>826</v>
      </c>
      <c r="E71" s="835" t="s">
        <v>827</v>
      </c>
      <c r="F71" s="711" t="s">
        <v>812</v>
      </c>
      <c r="G71" s="712"/>
      <c r="H71" s="735"/>
      <c r="I71" s="714"/>
      <c r="J71" s="715" t="s">
        <v>814</v>
      </c>
      <c r="K71" s="712"/>
      <c r="L71" s="692"/>
    </row>
    <row r="72" spans="2:12" x14ac:dyDescent="0.25">
      <c r="B72" s="736"/>
      <c r="C72" s="770"/>
      <c r="D72" s="842" t="s">
        <v>828</v>
      </c>
      <c r="E72" s="835" t="s">
        <v>829</v>
      </c>
      <c r="F72" s="711" t="s">
        <v>812</v>
      </c>
      <c r="G72" s="712"/>
      <c r="H72" s="735"/>
      <c r="I72" s="714"/>
      <c r="J72" s="715" t="s">
        <v>814</v>
      </c>
      <c r="K72" s="712"/>
      <c r="L72" s="692"/>
    </row>
    <row r="73" spans="2:12" x14ac:dyDescent="0.25">
      <c r="B73" s="736"/>
      <c r="C73" s="770"/>
      <c r="D73" s="842" t="s">
        <v>830</v>
      </c>
      <c r="E73" s="835" t="s">
        <v>831</v>
      </c>
      <c r="F73" s="711" t="s">
        <v>812</v>
      </c>
      <c r="G73" s="712"/>
      <c r="H73" s="735"/>
      <c r="I73" s="714"/>
      <c r="J73" s="715" t="s">
        <v>814</v>
      </c>
      <c r="K73" s="712"/>
      <c r="L73" s="692"/>
    </row>
    <row r="74" spans="2:12" x14ac:dyDescent="0.25">
      <c r="B74" s="744"/>
      <c r="C74" s="826"/>
      <c r="D74" s="820" t="s">
        <v>832</v>
      </c>
      <c r="E74" s="835" t="s">
        <v>833</v>
      </c>
      <c r="F74" s="711" t="s">
        <v>812</v>
      </c>
      <c r="G74" s="712"/>
      <c r="H74" s="735"/>
      <c r="I74" s="714"/>
      <c r="J74" s="715" t="s">
        <v>814</v>
      </c>
      <c r="K74" s="712"/>
      <c r="L74" s="692"/>
    </row>
    <row r="75" spans="2:12" x14ac:dyDescent="0.25">
      <c r="B75" s="750"/>
      <c r="C75" s="839"/>
      <c r="D75" s="836" t="s">
        <v>834</v>
      </c>
      <c r="E75" s="837" t="s">
        <v>835</v>
      </c>
      <c r="F75" s="719" t="s">
        <v>812</v>
      </c>
      <c r="G75" s="720"/>
      <c r="H75" s="721"/>
      <c r="I75" s="722"/>
      <c r="J75" s="723" t="s">
        <v>814</v>
      </c>
      <c r="K75" s="720"/>
      <c r="L75" s="692"/>
    </row>
    <row r="76" spans="2:12" x14ac:dyDescent="0.25">
      <c r="B76" s="833" t="s">
        <v>820</v>
      </c>
      <c r="C76" s="838" t="s">
        <v>836</v>
      </c>
      <c r="D76" s="833" t="s">
        <v>837</v>
      </c>
      <c r="E76" s="834" t="s">
        <v>838</v>
      </c>
      <c r="F76" s="727" t="s">
        <v>839</v>
      </c>
      <c r="G76" s="728" t="s">
        <v>840</v>
      </c>
      <c r="H76" s="729">
        <v>2337024202</v>
      </c>
      <c r="I76" s="730">
        <v>3.2921106176742841E-2</v>
      </c>
      <c r="J76" s="731" t="s">
        <v>841</v>
      </c>
      <c r="K76" s="728" t="s">
        <v>842</v>
      </c>
      <c r="L76" s="692"/>
    </row>
    <row r="77" spans="2:12" x14ac:dyDescent="0.25">
      <c r="B77" s="842" t="s">
        <v>824</v>
      </c>
      <c r="C77" s="843" t="s">
        <v>843</v>
      </c>
      <c r="D77" s="842" t="s">
        <v>844</v>
      </c>
      <c r="E77" s="835" t="s">
        <v>843</v>
      </c>
      <c r="F77" s="711" t="s">
        <v>845</v>
      </c>
      <c r="G77" s="712" t="s">
        <v>846</v>
      </c>
      <c r="H77" s="735">
        <v>56270899</v>
      </c>
      <c r="I77" s="714">
        <v>7.9267482084884825E-4</v>
      </c>
      <c r="J77" s="715" t="s">
        <v>841</v>
      </c>
      <c r="K77" s="712"/>
      <c r="L77" s="692"/>
    </row>
    <row r="78" spans="2:12" x14ac:dyDescent="0.25">
      <c r="B78" s="842" t="s">
        <v>826</v>
      </c>
      <c r="C78" s="844" t="s">
        <v>847</v>
      </c>
      <c r="D78" s="842" t="s">
        <v>848</v>
      </c>
      <c r="E78" s="835" t="s">
        <v>847</v>
      </c>
      <c r="F78" s="711" t="s">
        <v>849</v>
      </c>
      <c r="G78" s="712" t="s">
        <v>850</v>
      </c>
      <c r="H78" s="735">
        <v>9310542</v>
      </c>
      <c r="I78" s="714">
        <v>1.311553990252702E-4</v>
      </c>
      <c r="J78" s="715" t="s">
        <v>851</v>
      </c>
      <c r="K78" s="712"/>
      <c r="L78" s="692"/>
    </row>
    <row r="79" spans="2:12" x14ac:dyDescent="0.25">
      <c r="B79" s="842" t="s">
        <v>828</v>
      </c>
      <c r="C79" s="843" t="s">
        <v>852</v>
      </c>
      <c r="D79" s="842" t="s">
        <v>853</v>
      </c>
      <c r="E79" s="835" t="s">
        <v>854</v>
      </c>
      <c r="F79" s="711" t="s">
        <v>855</v>
      </c>
      <c r="G79" s="712" t="s">
        <v>856</v>
      </c>
      <c r="H79" s="735">
        <v>315644219</v>
      </c>
      <c r="I79" s="714">
        <v>4.4464053212975967E-3</v>
      </c>
      <c r="J79" s="715" t="s">
        <v>841</v>
      </c>
      <c r="K79" s="712"/>
      <c r="L79" s="692"/>
    </row>
    <row r="80" spans="2:12" x14ac:dyDescent="0.25">
      <c r="B80" s="845"/>
      <c r="C80" s="746"/>
      <c r="D80" s="842" t="s">
        <v>857</v>
      </c>
      <c r="E80" s="835" t="s">
        <v>268</v>
      </c>
      <c r="F80" s="711" t="s">
        <v>855</v>
      </c>
      <c r="G80" s="712"/>
      <c r="H80" s="735"/>
      <c r="I80" s="714"/>
      <c r="J80" s="715" t="s">
        <v>841</v>
      </c>
      <c r="K80" s="712"/>
      <c r="L80" s="692"/>
    </row>
    <row r="81" spans="2:12" x14ac:dyDescent="0.25">
      <c r="B81" s="845"/>
      <c r="C81" s="746"/>
      <c r="D81" s="842" t="s">
        <v>816</v>
      </c>
      <c r="E81" s="835" t="s">
        <v>858</v>
      </c>
      <c r="F81" s="711" t="s">
        <v>855</v>
      </c>
      <c r="G81" s="712"/>
      <c r="H81" s="735"/>
      <c r="I81" s="714"/>
      <c r="J81" s="715" t="s">
        <v>841</v>
      </c>
      <c r="K81" s="712"/>
      <c r="L81" s="692"/>
    </row>
    <row r="82" spans="2:12" x14ac:dyDescent="0.25">
      <c r="B82" s="828" t="s">
        <v>818</v>
      </c>
      <c r="C82" s="846" t="s">
        <v>859</v>
      </c>
      <c r="D82" s="828" t="s">
        <v>860</v>
      </c>
      <c r="E82" s="837" t="s">
        <v>861</v>
      </c>
      <c r="F82" s="719" t="s">
        <v>855</v>
      </c>
      <c r="G82" s="720"/>
      <c r="H82" s="721"/>
      <c r="I82" s="722"/>
      <c r="J82" s="723" t="s">
        <v>841</v>
      </c>
      <c r="K82" s="720"/>
      <c r="L82" s="692"/>
    </row>
    <row r="83" spans="2:12" ht="15.75" thickBot="1" x14ac:dyDescent="0.3">
      <c r="B83" s="847" t="s">
        <v>832</v>
      </c>
      <c r="C83" s="848" t="s">
        <v>862</v>
      </c>
      <c r="D83" s="847" t="s">
        <v>863</v>
      </c>
      <c r="E83" s="849" t="s">
        <v>864</v>
      </c>
      <c r="F83" s="768" t="s">
        <v>865</v>
      </c>
      <c r="G83" s="765" t="s">
        <v>866</v>
      </c>
      <c r="H83" s="766"/>
      <c r="I83" s="767"/>
      <c r="J83" s="768" t="s">
        <v>867</v>
      </c>
      <c r="K83" s="765" t="s">
        <v>868</v>
      </c>
      <c r="L83" s="692"/>
    </row>
    <row r="84" spans="2:12" ht="15.75" thickBot="1" x14ac:dyDescent="0.3">
      <c r="B84" s="850"/>
      <c r="C84" s="851"/>
      <c r="D84" s="771"/>
      <c r="E84" s="852"/>
      <c r="F84" s="711"/>
      <c r="G84" s="711"/>
      <c r="H84" s="853"/>
      <c r="I84" s="714"/>
      <c r="J84" s="772"/>
      <c r="K84" s="711"/>
      <c r="L84" s="692"/>
    </row>
    <row r="85" spans="2:12" ht="16.5" thickBot="1" x14ac:dyDescent="0.3">
      <c r="B85" s="775" t="s">
        <v>616</v>
      </c>
      <c r="C85" s="851"/>
      <c r="D85" s="771"/>
      <c r="E85" s="852"/>
      <c r="F85" s="702" t="s">
        <v>617</v>
      </c>
      <c r="G85" s="711"/>
      <c r="H85" s="704" t="s">
        <v>618</v>
      </c>
      <c r="I85" s="777" t="s">
        <v>423</v>
      </c>
      <c r="J85" s="778" t="s">
        <v>869</v>
      </c>
      <c r="K85" s="707" t="s">
        <v>870</v>
      </c>
      <c r="L85" s="692"/>
    </row>
    <row r="86" spans="2:12" x14ac:dyDescent="0.25">
      <c r="B86" s="854"/>
      <c r="C86" s="855"/>
      <c r="D86" s="856">
        <v>3</v>
      </c>
      <c r="E86" s="857" t="s">
        <v>871</v>
      </c>
      <c r="F86" s="781" t="s">
        <v>872</v>
      </c>
      <c r="G86" s="782" t="s">
        <v>873</v>
      </c>
      <c r="H86" s="713">
        <v>1577214092</v>
      </c>
      <c r="I86" s="858">
        <v>2.221784119383589E-2</v>
      </c>
      <c r="J86" s="711" t="s">
        <v>874</v>
      </c>
      <c r="K86" s="712" t="s">
        <v>875</v>
      </c>
      <c r="L86" s="692"/>
    </row>
    <row r="87" spans="2:12" x14ac:dyDescent="0.25">
      <c r="B87" s="744"/>
      <c r="C87" s="826"/>
      <c r="D87" s="859" t="s">
        <v>876</v>
      </c>
      <c r="E87" s="860" t="s">
        <v>877</v>
      </c>
      <c r="F87" s="711" t="s">
        <v>872</v>
      </c>
      <c r="G87" s="712"/>
      <c r="H87" s="735"/>
      <c r="I87" s="823"/>
      <c r="J87" s="711" t="s">
        <v>874</v>
      </c>
      <c r="K87" s="712"/>
      <c r="L87" s="692"/>
    </row>
    <row r="88" spans="2:12" x14ac:dyDescent="0.25">
      <c r="B88" s="861" t="s">
        <v>878</v>
      </c>
      <c r="C88" s="862" t="s">
        <v>879</v>
      </c>
      <c r="D88" s="863"/>
      <c r="E88" s="864"/>
      <c r="F88" s="711" t="s">
        <v>872</v>
      </c>
      <c r="G88" s="712"/>
      <c r="H88" s="735"/>
      <c r="I88" s="823"/>
      <c r="J88" s="711" t="s">
        <v>874</v>
      </c>
      <c r="K88" s="712"/>
      <c r="L88" s="692"/>
    </row>
    <row r="89" spans="2:12" x14ac:dyDescent="0.25">
      <c r="B89" s="865" t="s">
        <v>880</v>
      </c>
      <c r="C89" s="862" t="s">
        <v>881</v>
      </c>
      <c r="D89" s="863"/>
      <c r="E89" s="864"/>
      <c r="F89" s="711" t="s">
        <v>872</v>
      </c>
      <c r="G89" s="712"/>
      <c r="H89" s="735"/>
      <c r="I89" s="823"/>
      <c r="J89" s="711" t="s">
        <v>874</v>
      </c>
      <c r="K89" s="712"/>
      <c r="L89" s="692"/>
    </row>
    <row r="90" spans="2:12" x14ac:dyDescent="0.25">
      <c r="B90" s="863"/>
      <c r="C90" s="866"/>
      <c r="D90" s="859" t="s">
        <v>882</v>
      </c>
      <c r="E90" s="860" t="s">
        <v>883</v>
      </c>
      <c r="F90" s="711" t="s">
        <v>872</v>
      </c>
      <c r="G90" s="712"/>
      <c r="H90" s="735"/>
      <c r="I90" s="823"/>
      <c r="J90" s="711" t="s">
        <v>874</v>
      </c>
      <c r="K90" s="712"/>
      <c r="L90" s="692"/>
    </row>
    <row r="91" spans="2:12" x14ac:dyDescent="0.25">
      <c r="B91" s="863"/>
      <c r="C91" s="866"/>
      <c r="D91" s="859" t="s">
        <v>884</v>
      </c>
      <c r="E91" s="860" t="s">
        <v>885</v>
      </c>
      <c r="F91" s="711" t="s">
        <v>872</v>
      </c>
      <c r="G91" s="712"/>
      <c r="H91" s="735"/>
      <c r="I91" s="823"/>
      <c r="J91" s="711" t="s">
        <v>874</v>
      </c>
      <c r="K91" s="712"/>
      <c r="L91" s="692"/>
    </row>
    <row r="92" spans="2:12" x14ac:dyDescent="0.25">
      <c r="B92" s="863"/>
      <c r="C92" s="866"/>
      <c r="D92" s="859" t="s">
        <v>886</v>
      </c>
      <c r="E92" s="860" t="s">
        <v>887</v>
      </c>
      <c r="F92" s="711" t="s">
        <v>872</v>
      </c>
      <c r="G92" s="712"/>
      <c r="H92" s="735"/>
      <c r="I92" s="823"/>
      <c r="J92" s="711" t="s">
        <v>874</v>
      </c>
      <c r="K92" s="712"/>
      <c r="L92" s="692"/>
    </row>
    <row r="93" spans="2:12" x14ac:dyDescent="0.25">
      <c r="B93" s="867"/>
      <c r="C93" s="868"/>
      <c r="D93" s="869" t="s">
        <v>888</v>
      </c>
      <c r="E93" s="870" t="s">
        <v>889</v>
      </c>
      <c r="F93" s="719" t="s">
        <v>872</v>
      </c>
      <c r="G93" s="720"/>
      <c r="H93" s="721"/>
      <c r="I93" s="871"/>
      <c r="J93" s="719" t="s">
        <v>874</v>
      </c>
      <c r="K93" s="720"/>
      <c r="L93" s="692"/>
    </row>
    <row r="94" spans="2:12" x14ac:dyDescent="0.25">
      <c r="B94" s="872">
        <v>3</v>
      </c>
      <c r="C94" s="873" t="s">
        <v>271</v>
      </c>
      <c r="D94" s="872" t="s">
        <v>890</v>
      </c>
      <c r="E94" s="874" t="s">
        <v>271</v>
      </c>
      <c r="F94" s="727" t="s">
        <v>891</v>
      </c>
      <c r="G94" s="728" t="s">
        <v>892</v>
      </c>
      <c r="H94" s="729">
        <v>2461376079</v>
      </c>
      <c r="I94" s="875">
        <v>3.4672821602920643E-2</v>
      </c>
      <c r="J94" s="727" t="s">
        <v>893</v>
      </c>
      <c r="K94" s="728" t="s">
        <v>894</v>
      </c>
      <c r="L94" s="692"/>
    </row>
    <row r="95" spans="2:12" x14ac:dyDescent="0.25">
      <c r="B95" s="859" t="s">
        <v>876</v>
      </c>
      <c r="C95" s="876" t="s">
        <v>895</v>
      </c>
      <c r="D95" s="859" t="s">
        <v>896</v>
      </c>
      <c r="E95" s="860" t="s">
        <v>897</v>
      </c>
      <c r="F95" s="711" t="s">
        <v>891</v>
      </c>
      <c r="G95" s="712"/>
      <c r="H95" s="735"/>
      <c r="I95" s="823"/>
      <c r="J95" s="711" t="s">
        <v>893</v>
      </c>
      <c r="K95" s="712"/>
      <c r="L95" s="692"/>
    </row>
    <row r="96" spans="2:12" x14ac:dyDescent="0.25">
      <c r="B96" s="877" t="s">
        <v>890</v>
      </c>
      <c r="C96" s="878" t="s">
        <v>898</v>
      </c>
      <c r="D96" s="744"/>
      <c r="E96" s="879"/>
      <c r="F96" s="711" t="s">
        <v>891</v>
      </c>
      <c r="G96" s="712"/>
      <c r="H96" s="735"/>
      <c r="I96" s="823"/>
      <c r="J96" s="711" t="s">
        <v>893</v>
      </c>
      <c r="K96" s="712"/>
      <c r="L96" s="692"/>
    </row>
    <row r="97" spans="2:12" x14ac:dyDescent="0.25">
      <c r="B97" s="859" t="s">
        <v>896</v>
      </c>
      <c r="C97" s="876" t="s">
        <v>899</v>
      </c>
      <c r="D97" s="744"/>
      <c r="E97" s="879"/>
      <c r="F97" s="711" t="s">
        <v>891</v>
      </c>
      <c r="G97" s="712"/>
      <c r="H97" s="735"/>
      <c r="I97" s="714"/>
      <c r="J97" s="715" t="s">
        <v>893</v>
      </c>
      <c r="K97" s="712"/>
      <c r="L97" s="692"/>
    </row>
    <row r="98" spans="2:12" x14ac:dyDescent="0.25">
      <c r="B98" s="859" t="s">
        <v>900</v>
      </c>
      <c r="C98" s="876" t="s">
        <v>901</v>
      </c>
      <c r="D98" s="736"/>
      <c r="E98" s="880"/>
      <c r="F98" s="711" t="s">
        <v>891</v>
      </c>
      <c r="G98" s="712"/>
      <c r="H98" s="735"/>
      <c r="I98" s="714"/>
      <c r="J98" s="715" t="s">
        <v>893</v>
      </c>
      <c r="K98" s="712"/>
      <c r="L98" s="692"/>
    </row>
    <row r="99" spans="2:12" x14ac:dyDescent="0.25">
      <c r="B99" s="859" t="s">
        <v>902</v>
      </c>
      <c r="C99" s="876" t="s">
        <v>903</v>
      </c>
      <c r="D99" s="736"/>
      <c r="E99" s="880"/>
      <c r="F99" s="711" t="s">
        <v>891</v>
      </c>
      <c r="G99" s="712"/>
      <c r="H99" s="735"/>
      <c r="I99" s="714"/>
      <c r="J99" s="715" t="s">
        <v>893</v>
      </c>
      <c r="K99" s="712"/>
      <c r="L99" s="692"/>
    </row>
    <row r="100" spans="2:12" x14ac:dyDescent="0.25">
      <c r="B100" s="859" t="s">
        <v>904</v>
      </c>
      <c r="C100" s="876" t="s">
        <v>905</v>
      </c>
      <c r="D100" s="859" t="s">
        <v>906</v>
      </c>
      <c r="E100" s="860" t="s">
        <v>907</v>
      </c>
      <c r="F100" s="711" t="s">
        <v>908</v>
      </c>
      <c r="G100" s="712" t="s">
        <v>909</v>
      </c>
      <c r="H100" s="735">
        <v>432323696</v>
      </c>
      <c r="I100" s="714">
        <v>6.0900414666471194E-3</v>
      </c>
      <c r="J100" s="715" t="s">
        <v>893</v>
      </c>
      <c r="K100" s="712"/>
      <c r="L100" s="692"/>
    </row>
    <row r="101" spans="2:12" x14ac:dyDescent="0.25">
      <c r="B101" s="859" t="s">
        <v>910</v>
      </c>
      <c r="C101" s="881" t="s">
        <v>911</v>
      </c>
      <c r="D101" s="859" t="s">
        <v>912</v>
      </c>
      <c r="E101" s="860" t="s">
        <v>911</v>
      </c>
      <c r="F101" s="711" t="s">
        <v>913</v>
      </c>
      <c r="G101" s="712" t="s">
        <v>914</v>
      </c>
      <c r="H101" s="735">
        <v>275340227</v>
      </c>
      <c r="I101" s="714">
        <v>3.8786525360063324E-3</v>
      </c>
      <c r="J101" s="715" t="s">
        <v>893</v>
      </c>
      <c r="K101" s="712"/>
      <c r="L101" s="692"/>
    </row>
    <row r="102" spans="2:12" x14ac:dyDescent="0.25">
      <c r="B102" s="859" t="s">
        <v>915</v>
      </c>
      <c r="C102" s="876" t="s">
        <v>916</v>
      </c>
      <c r="D102" s="859" t="s">
        <v>900</v>
      </c>
      <c r="E102" s="860" t="s">
        <v>917</v>
      </c>
      <c r="F102" s="711" t="s">
        <v>918</v>
      </c>
      <c r="G102" s="712" t="s">
        <v>919</v>
      </c>
      <c r="H102" s="735">
        <v>344777979</v>
      </c>
      <c r="I102" s="714">
        <v>4.8568056951862979E-3</v>
      </c>
      <c r="J102" s="715" t="s">
        <v>893</v>
      </c>
      <c r="K102" s="712"/>
      <c r="L102" s="692"/>
    </row>
    <row r="103" spans="2:12" x14ac:dyDescent="0.25">
      <c r="B103" s="859" t="s">
        <v>920</v>
      </c>
      <c r="C103" s="876" t="s">
        <v>921</v>
      </c>
      <c r="D103" s="736"/>
      <c r="E103" s="880"/>
      <c r="F103" s="711" t="s">
        <v>918</v>
      </c>
      <c r="G103" s="712"/>
      <c r="H103" s="735"/>
      <c r="I103" s="714"/>
      <c r="J103" s="715" t="s">
        <v>893</v>
      </c>
      <c r="K103" s="712"/>
      <c r="L103" s="692"/>
    </row>
    <row r="104" spans="2:12" x14ac:dyDescent="0.25">
      <c r="B104" s="744"/>
      <c r="C104" s="746"/>
      <c r="D104" s="859" t="s">
        <v>922</v>
      </c>
      <c r="E104" s="860" t="s">
        <v>923</v>
      </c>
      <c r="F104" s="711" t="s">
        <v>918</v>
      </c>
      <c r="G104" s="712"/>
      <c r="H104" s="735"/>
      <c r="I104" s="714"/>
      <c r="J104" s="715" t="s">
        <v>893</v>
      </c>
      <c r="K104" s="712"/>
      <c r="L104" s="692"/>
    </row>
    <row r="105" spans="2:12" x14ac:dyDescent="0.25">
      <c r="B105" s="859" t="s">
        <v>924</v>
      </c>
      <c r="C105" s="876" t="s">
        <v>925</v>
      </c>
      <c r="D105" s="859" t="s">
        <v>904</v>
      </c>
      <c r="E105" s="860" t="s">
        <v>926</v>
      </c>
      <c r="F105" s="711" t="s">
        <v>927</v>
      </c>
      <c r="G105" s="712" t="s">
        <v>928</v>
      </c>
      <c r="H105" s="735">
        <v>988348301</v>
      </c>
      <c r="I105" s="714">
        <v>1.3922628327502615E-2</v>
      </c>
      <c r="J105" s="715" t="s">
        <v>893</v>
      </c>
      <c r="K105" s="712"/>
      <c r="L105" s="692"/>
    </row>
    <row r="106" spans="2:12" x14ac:dyDescent="0.25">
      <c r="B106" s="859" t="s">
        <v>929</v>
      </c>
      <c r="C106" s="876" t="s">
        <v>930</v>
      </c>
      <c r="D106" s="859" t="s">
        <v>910</v>
      </c>
      <c r="E106" s="860" t="s">
        <v>930</v>
      </c>
      <c r="F106" s="711" t="s">
        <v>931</v>
      </c>
      <c r="G106" s="712" t="s">
        <v>932</v>
      </c>
      <c r="H106" s="735">
        <v>583913049</v>
      </c>
      <c r="I106" s="714">
        <v>8.2254447633292611E-3</v>
      </c>
      <c r="J106" s="715" t="s">
        <v>893</v>
      </c>
      <c r="K106" s="712"/>
      <c r="L106" s="692"/>
    </row>
    <row r="107" spans="2:12" x14ac:dyDescent="0.25">
      <c r="B107" s="869" t="s">
        <v>933</v>
      </c>
      <c r="C107" s="882" t="s">
        <v>934</v>
      </c>
      <c r="D107" s="883" t="s">
        <v>935</v>
      </c>
      <c r="E107" s="884" t="s">
        <v>936</v>
      </c>
      <c r="F107" s="719" t="s">
        <v>937</v>
      </c>
      <c r="G107" s="720" t="s">
        <v>938</v>
      </c>
      <c r="H107" s="721">
        <v>66369621</v>
      </c>
      <c r="I107" s="722">
        <v>9.3493312477522269E-4</v>
      </c>
      <c r="J107" s="723" t="s">
        <v>893</v>
      </c>
      <c r="K107" s="720"/>
      <c r="L107" s="692"/>
    </row>
    <row r="108" spans="2:12" x14ac:dyDescent="0.25">
      <c r="B108" s="885" t="s">
        <v>939</v>
      </c>
      <c r="C108" s="886" t="s">
        <v>272</v>
      </c>
      <c r="D108" s="887" t="s">
        <v>915</v>
      </c>
      <c r="E108" s="888" t="s">
        <v>940</v>
      </c>
      <c r="F108" s="727" t="s">
        <v>941</v>
      </c>
      <c r="G108" s="728" t="s">
        <v>942</v>
      </c>
      <c r="H108" s="729">
        <v>35362034</v>
      </c>
      <c r="I108" s="730">
        <v>4.9813659393998448E-4</v>
      </c>
      <c r="J108" s="731" t="s">
        <v>943</v>
      </c>
      <c r="K108" s="728" t="s">
        <v>944</v>
      </c>
      <c r="L108" s="692"/>
    </row>
    <row r="109" spans="2:12" x14ac:dyDescent="0.25">
      <c r="B109" s="889"/>
      <c r="C109" s="890"/>
      <c r="D109" s="859" t="s">
        <v>920</v>
      </c>
      <c r="E109" s="860" t="s">
        <v>945</v>
      </c>
      <c r="F109" s="711" t="s">
        <v>941</v>
      </c>
      <c r="G109" s="712"/>
      <c r="H109" s="735"/>
      <c r="I109" s="714"/>
      <c r="J109" s="715" t="s">
        <v>943</v>
      </c>
      <c r="K109" s="712"/>
      <c r="L109" s="692"/>
    </row>
    <row r="110" spans="2:12" x14ac:dyDescent="0.25">
      <c r="B110" s="889" t="s">
        <v>946</v>
      </c>
      <c r="C110" s="890" t="s">
        <v>947</v>
      </c>
      <c r="D110" s="859" t="s">
        <v>924</v>
      </c>
      <c r="E110" s="860" t="s">
        <v>948</v>
      </c>
      <c r="F110" s="711" t="s">
        <v>949</v>
      </c>
      <c r="G110" s="712" t="s">
        <v>950</v>
      </c>
      <c r="H110" s="735">
        <v>1159320832</v>
      </c>
      <c r="I110" s="714">
        <v>1.6331077859835466E-2</v>
      </c>
      <c r="J110" s="715" t="s">
        <v>943</v>
      </c>
      <c r="K110" s="712"/>
      <c r="L110" s="692"/>
    </row>
    <row r="111" spans="2:12" x14ac:dyDescent="0.25">
      <c r="B111" s="889" t="s">
        <v>951</v>
      </c>
      <c r="C111" s="891" t="s">
        <v>952</v>
      </c>
      <c r="D111" s="859" t="s">
        <v>929</v>
      </c>
      <c r="E111" s="860" t="s">
        <v>952</v>
      </c>
      <c r="F111" s="711" t="s">
        <v>953</v>
      </c>
      <c r="G111" s="712" t="s">
        <v>954</v>
      </c>
      <c r="H111" s="735">
        <v>794722978</v>
      </c>
      <c r="I111" s="714">
        <v>1.1195074281834614E-2</v>
      </c>
      <c r="J111" s="715" t="s">
        <v>943</v>
      </c>
      <c r="K111" s="712"/>
      <c r="L111" s="692"/>
    </row>
    <row r="112" spans="2:12" x14ac:dyDescent="0.25">
      <c r="B112" s="889" t="s">
        <v>955</v>
      </c>
      <c r="C112" s="891" t="s">
        <v>956</v>
      </c>
      <c r="D112" s="859" t="s">
        <v>933</v>
      </c>
      <c r="E112" s="860" t="s">
        <v>956</v>
      </c>
      <c r="F112" s="711" t="s">
        <v>957</v>
      </c>
      <c r="G112" s="712" t="s">
        <v>958</v>
      </c>
      <c r="H112" s="735">
        <v>659443634</v>
      </c>
      <c r="I112" s="714">
        <v>9.2894262172861924E-3</v>
      </c>
      <c r="J112" s="715" t="s">
        <v>943</v>
      </c>
      <c r="K112" s="712"/>
      <c r="L112" s="692"/>
    </row>
    <row r="113" spans="2:12" x14ac:dyDescent="0.25">
      <c r="B113" s="889" t="s">
        <v>959</v>
      </c>
      <c r="C113" s="891" t="s">
        <v>960</v>
      </c>
      <c r="D113" s="859" t="s">
        <v>961</v>
      </c>
      <c r="E113" s="860" t="s">
        <v>960</v>
      </c>
      <c r="F113" s="711" t="s">
        <v>962</v>
      </c>
      <c r="G113" s="712" t="s">
        <v>963</v>
      </c>
      <c r="H113" s="735">
        <v>500405775</v>
      </c>
      <c r="I113" s="714">
        <v>7.0490975815021908E-3</v>
      </c>
      <c r="J113" s="715" t="s">
        <v>943</v>
      </c>
      <c r="K113" s="712"/>
      <c r="L113" s="692"/>
    </row>
    <row r="114" spans="2:12" x14ac:dyDescent="0.25">
      <c r="B114" s="892" t="s">
        <v>964</v>
      </c>
      <c r="C114" s="893" t="s">
        <v>965</v>
      </c>
      <c r="D114" s="869" t="s">
        <v>966</v>
      </c>
      <c r="E114" s="870" t="s">
        <v>965</v>
      </c>
      <c r="F114" s="719" t="s">
        <v>967</v>
      </c>
      <c r="G114" s="720" t="s">
        <v>968</v>
      </c>
      <c r="H114" s="721">
        <v>171943007</v>
      </c>
      <c r="I114" s="722">
        <v>2.4221203977910014E-3</v>
      </c>
      <c r="J114" s="723" t="s">
        <v>943</v>
      </c>
      <c r="K114" s="720"/>
      <c r="L114" s="692"/>
    </row>
    <row r="115" spans="2:12" x14ac:dyDescent="0.25">
      <c r="B115" s="894" t="s">
        <v>969</v>
      </c>
      <c r="C115" s="895" t="s">
        <v>970</v>
      </c>
      <c r="D115" s="887" t="s">
        <v>902</v>
      </c>
      <c r="E115" s="888" t="s">
        <v>971</v>
      </c>
      <c r="F115" s="727" t="s">
        <v>972</v>
      </c>
      <c r="G115" s="728" t="s">
        <v>973</v>
      </c>
      <c r="H115" s="729">
        <v>20742541</v>
      </c>
      <c r="I115" s="730">
        <v>2.9219526013126053E-4</v>
      </c>
      <c r="J115" s="731" t="s">
        <v>974</v>
      </c>
      <c r="K115" s="728" t="s">
        <v>975</v>
      </c>
      <c r="L115" s="692"/>
    </row>
    <row r="116" spans="2:12" x14ac:dyDescent="0.25">
      <c r="B116" s="896" t="s">
        <v>976</v>
      </c>
      <c r="C116" s="891" t="s">
        <v>977</v>
      </c>
      <c r="D116" s="859" t="s">
        <v>978</v>
      </c>
      <c r="E116" s="897" t="s">
        <v>977</v>
      </c>
      <c r="F116" s="711" t="s">
        <v>979</v>
      </c>
      <c r="G116" s="712" t="s">
        <v>980</v>
      </c>
      <c r="H116" s="735">
        <v>1366153916</v>
      </c>
      <c r="I116" s="714">
        <v>1.924468650513745E-2</v>
      </c>
      <c r="J116" s="715" t="s">
        <v>974</v>
      </c>
      <c r="K116" s="712"/>
      <c r="L116" s="692"/>
    </row>
    <row r="117" spans="2:12" x14ac:dyDescent="0.25">
      <c r="B117" s="889" t="s">
        <v>981</v>
      </c>
      <c r="C117" s="891" t="s">
        <v>982</v>
      </c>
      <c r="D117" s="859" t="s">
        <v>983</v>
      </c>
      <c r="E117" s="860" t="s">
        <v>982</v>
      </c>
      <c r="F117" s="711" t="s">
        <v>984</v>
      </c>
      <c r="G117" s="712" t="s">
        <v>985</v>
      </c>
      <c r="H117" s="735">
        <v>64332543</v>
      </c>
      <c r="I117" s="714">
        <v>9.0623728967393648E-4</v>
      </c>
      <c r="J117" s="715" t="s">
        <v>974</v>
      </c>
      <c r="K117" s="712"/>
      <c r="L117" s="692"/>
    </row>
    <row r="118" spans="2:12" x14ac:dyDescent="0.25">
      <c r="B118" s="892" t="s">
        <v>986</v>
      </c>
      <c r="C118" s="893" t="s">
        <v>987</v>
      </c>
      <c r="D118" s="869" t="s">
        <v>988</v>
      </c>
      <c r="E118" s="870" t="s">
        <v>989</v>
      </c>
      <c r="F118" s="719" t="s">
        <v>990</v>
      </c>
      <c r="G118" s="720" t="s">
        <v>991</v>
      </c>
      <c r="H118" s="721">
        <v>1151882559</v>
      </c>
      <c r="I118" s="722">
        <v>1.6226296670579902E-2</v>
      </c>
      <c r="J118" s="723" t="s">
        <v>974</v>
      </c>
      <c r="K118" s="720"/>
      <c r="L118" s="692"/>
    </row>
    <row r="119" spans="2:12" x14ac:dyDescent="0.25">
      <c r="B119" s="887" t="s">
        <v>882</v>
      </c>
      <c r="C119" s="898" t="s">
        <v>992</v>
      </c>
      <c r="D119" s="887" t="s">
        <v>993</v>
      </c>
      <c r="E119" s="888" t="s">
        <v>994</v>
      </c>
      <c r="F119" s="727" t="s">
        <v>995</v>
      </c>
      <c r="G119" s="728" t="s">
        <v>996</v>
      </c>
      <c r="H119" s="729"/>
      <c r="I119" s="730"/>
      <c r="J119" s="731" t="s">
        <v>997</v>
      </c>
      <c r="K119" s="728" t="s">
        <v>996</v>
      </c>
      <c r="L119" s="692"/>
    </row>
    <row r="120" spans="2:12" ht="15.75" thickBot="1" x14ac:dyDescent="0.3">
      <c r="B120" s="899" t="s">
        <v>998</v>
      </c>
      <c r="C120" s="900" t="s">
        <v>999</v>
      </c>
      <c r="D120" s="901"/>
      <c r="E120" s="902"/>
      <c r="F120" s="903" t="s">
        <v>995</v>
      </c>
      <c r="G120" s="904"/>
      <c r="H120" s="905"/>
      <c r="I120" s="906"/>
      <c r="J120" s="907" t="s">
        <v>997</v>
      </c>
      <c r="K120" s="904"/>
      <c r="L120" s="692"/>
    </row>
    <row r="121" spans="2:12" ht="15.75" thickBot="1" x14ac:dyDescent="0.3">
      <c r="B121" s="850"/>
      <c r="C121" s="851"/>
      <c r="D121" s="851"/>
      <c r="E121" s="851"/>
      <c r="F121" s="711"/>
      <c r="G121" s="772"/>
      <c r="H121" s="773"/>
      <c r="I121" s="774"/>
      <c r="J121" s="772"/>
      <c r="K121" s="711"/>
      <c r="L121" s="692"/>
    </row>
    <row r="122" spans="2:12" ht="16.5" thickBot="1" x14ac:dyDescent="0.3">
      <c r="B122" s="775" t="s">
        <v>616</v>
      </c>
      <c r="C122" s="851"/>
      <c r="D122" s="851"/>
      <c r="E122" s="851"/>
      <c r="F122" s="702" t="s">
        <v>617</v>
      </c>
      <c r="G122" s="772"/>
      <c r="H122" s="704" t="s">
        <v>618</v>
      </c>
      <c r="I122" s="777" t="s">
        <v>423</v>
      </c>
      <c r="J122" s="908" t="s">
        <v>1000</v>
      </c>
      <c r="K122" s="707" t="s">
        <v>1001</v>
      </c>
      <c r="L122" s="692"/>
    </row>
    <row r="123" spans="2:12" x14ac:dyDescent="0.25">
      <c r="B123" s="909">
        <v>5</v>
      </c>
      <c r="C123" s="910" t="s">
        <v>1002</v>
      </c>
      <c r="D123" s="911">
        <v>4</v>
      </c>
      <c r="E123" s="912" t="s">
        <v>1003</v>
      </c>
      <c r="F123" s="781" t="s">
        <v>1004</v>
      </c>
      <c r="G123" s="782" t="s">
        <v>1005</v>
      </c>
      <c r="H123" s="713">
        <v>598858845</v>
      </c>
      <c r="I123" s="858">
        <v>8.4359826501816358E-3</v>
      </c>
      <c r="J123" s="711" t="s">
        <v>1006</v>
      </c>
      <c r="K123" s="712" t="s">
        <v>1007</v>
      </c>
      <c r="L123" s="692"/>
    </row>
    <row r="124" spans="2:12" x14ac:dyDescent="0.25">
      <c r="B124" s="913"/>
      <c r="C124" s="914"/>
      <c r="D124" s="915">
        <v>43</v>
      </c>
      <c r="E124" s="916" t="s">
        <v>1008</v>
      </c>
      <c r="F124" s="711" t="s">
        <v>1004</v>
      </c>
      <c r="G124" s="712"/>
      <c r="H124" s="735"/>
      <c r="I124" s="714"/>
      <c r="J124" s="715" t="s">
        <v>1006</v>
      </c>
      <c r="K124" s="712"/>
      <c r="L124" s="692"/>
    </row>
    <row r="125" spans="2:12" x14ac:dyDescent="0.25">
      <c r="B125" s="913"/>
      <c r="C125" s="914"/>
      <c r="D125" s="915">
        <v>430</v>
      </c>
      <c r="E125" s="916" t="s">
        <v>1009</v>
      </c>
      <c r="F125" s="711" t="s">
        <v>1004</v>
      </c>
      <c r="G125" s="712"/>
      <c r="H125" s="735"/>
      <c r="I125" s="714"/>
      <c r="J125" s="715" t="s">
        <v>1006</v>
      </c>
      <c r="K125" s="712"/>
      <c r="L125" s="692"/>
    </row>
    <row r="126" spans="2:12" x14ac:dyDescent="0.25">
      <c r="B126" s="913"/>
      <c r="C126" s="914"/>
      <c r="D126" s="915">
        <v>431</v>
      </c>
      <c r="E126" s="917" t="s">
        <v>1010</v>
      </c>
      <c r="F126" s="711" t="s">
        <v>1004</v>
      </c>
      <c r="G126" s="712"/>
      <c r="H126" s="735"/>
      <c r="I126" s="714"/>
      <c r="J126" s="715" t="s">
        <v>1006</v>
      </c>
      <c r="K126" s="712"/>
      <c r="L126" s="692"/>
    </row>
    <row r="127" spans="2:12" x14ac:dyDescent="0.25">
      <c r="B127" s="913"/>
      <c r="C127" s="914"/>
      <c r="D127" s="915">
        <v>432</v>
      </c>
      <c r="E127" s="917" t="s">
        <v>1011</v>
      </c>
      <c r="F127" s="711" t="s">
        <v>1004</v>
      </c>
      <c r="G127" s="712"/>
      <c r="H127" s="735"/>
      <c r="I127" s="714"/>
      <c r="J127" s="715" t="s">
        <v>1006</v>
      </c>
      <c r="K127" s="712"/>
      <c r="L127" s="692"/>
    </row>
    <row r="128" spans="2:12" x14ac:dyDescent="0.25">
      <c r="B128" s="918"/>
      <c r="C128" s="851"/>
      <c r="D128" s="915">
        <v>433</v>
      </c>
      <c r="E128" s="916" t="s">
        <v>1012</v>
      </c>
      <c r="F128" s="711" t="s">
        <v>1004</v>
      </c>
      <c r="G128" s="712"/>
      <c r="H128" s="735"/>
      <c r="I128" s="714"/>
      <c r="J128" s="715" t="s">
        <v>1006</v>
      </c>
      <c r="K128" s="712"/>
      <c r="L128" s="692"/>
    </row>
    <row r="129" spans="2:12" x14ac:dyDescent="0.25">
      <c r="B129" s="913"/>
      <c r="C129" s="914"/>
      <c r="D129" s="915">
        <v>44</v>
      </c>
      <c r="E129" s="916" t="s">
        <v>1013</v>
      </c>
      <c r="F129" s="711" t="s">
        <v>1004</v>
      </c>
      <c r="G129" s="712"/>
      <c r="H129" s="735"/>
      <c r="I129" s="714"/>
      <c r="J129" s="715" t="s">
        <v>1006</v>
      </c>
      <c r="K129" s="712"/>
      <c r="L129" s="692"/>
    </row>
    <row r="130" spans="2:12" x14ac:dyDescent="0.25">
      <c r="B130" s="913"/>
      <c r="C130" s="914"/>
      <c r="D130" s="915">
        <v>441</v>
      </c>
      <c r="E130" s="919" t="s">
        <v>1014</v>
      </c>
      <c r="F130" s="711" t="s">
        <v>1004</v>
      </c>
      <c r="G130" s="712"/>
      <c r="H130" s="735"/>
      <c r="I130" s="714"/>
      <c r="J130" s="715" t="s">
        <v>1006</v>
      </c>
      <c r="K130" s="712"/>
      <c r="L130" s="692"/>
    </row>
    <row r="131" spans="2:12" x14ac:dyDescent="0.25">
      <c r="B131" s="913"/>
      <c r="C131" s="914"/>
      <c r="D131" s="915">
        <v>442</v>
      </c>
      <c r="E131" s="917" t="s">
        <v>1015</v>
      </c>
      <c r="F131" s="711" t="s">
        <v>1004</v>
      </c>
      <c r="G131" s="712"/>
      <c r="H131" s="735"/>
      <c r="I131" s="714"/>
      <c r="J131" s="715" t="s">
        <v>1006</v>
      </c>
      <c r="K131" s="712"/>
      <c r="L131" s="692"/>
    </row>
    <row r="132" spans="2:12" x14ac:dyDescent="0.25">
      <c r="B132" s="913"/>
      <c r="C132" s="914"/>
      <c r="D132" s="915">
        <v>443</v>
      </c>
      <c r="E132" s="919" t="s">
        <v>1016</v>
      </c>
      <c r="F132" s="711" t="s">
        <v>1004</v>
      </c>
      <c r="G132" s="712"/>
      <c r="H132" s="735"/>
      <c r="I132" s="714"/>
      <c r="J132" s="715" t="s">
        <v>1006</v>
      </c>
      <c r="K132" s="712"/>
      <c r="L132" s="692"/>
    </row>
    <row r="133" spans="2:12" x14ac:dyDescent="0.25">
      <c r="B133" s="913"/>
      <c r="C133" s="914"/>
      <c r="D133" s="915">
        <v>444</v>
      </c>
      <c r="E133" s="919" t="s">
        <v>1017</v>
      </c>
      <c r="F133" s="711" t="s">
        <v>1004</v>
      </c>
      <c r="G133" s="712"/>
      <c r="H133" s="735"/>
      <c r="I133" s="714"/>
      <c r="J133" s="715" t="s">
        <v>1006</v>
      </c>
      <c r="K133" s="712"/>
      <c r="L133" s="692"/>
    </row>
    <row r="134" spans="2:12" x14ac:dyDescent="0.25">
      <c r="B134" s="913"/>
      <c r="C134" s="914"/>
      <c r="D134" s="915">
        <v>445</v>
      </c>
      <c r="E134" s="919" t="s">
        <v>1018</v>
      </c>
      <c r="F134" s="711" t="s">
        <v>1004</v>
      </c>
      <c r="G134" s="712"/>
      <c r="H134" s="735"/>
      <c r="I134" s="714"/>
      <c r="J134" s="715" t="s">
        <v>1006</v>
      </c>
      <c r="K134" s="712"/>
      <c r="L134" s="692"/>
    </row>
    <row r="135" spans="2:12" x14ac:dyDescent="0.25">
      <c r="B135" s="913"/>
      <c r="C135" s="914"/>
      <c r="D135" s="915">
        <v>446</v>
      </c>
      <c r="E135" s="919" t="s">
        <v>1019</v>
      </c>
      <c r="F135" s="711" t="s">
        <v>1004</v>
      </c>
      <c r="G135" s="712"/>
      <c r="H135" s="735"/>
      <c r="I135" s="714"/>
      <c r="J135" s="715" t="s">
        <v>1006</v>
      </c>
      <c r="K135" s="712"/>
      <c r="L135" s="692"/>
    </row>
    <row r="136" spans="2:12" x14ac:dyDescent="0.25">
      <c r="B136" s="913"/>
      <c r="C136" s="914"/>
      <c r="D136" s="915" t="s">
        <v>1020</v>
      </c>
      <c r="E136" s="919" t="s">
        <v>1021</v>
      </c>
      <c r="F136" s="711" t="s">
        <v>1004</v>
      </c>
      <c r="G136" s="712"/>
      <c r="H136" s="735"/>
      <c r="I136" s="714"/>
      <c r="J136" s="715" t="s">
        <v>1006</v>
      </c>
      <c r="K136" s="712"/>
      <c r="L136" s="692"/>
    </row>
    <row r="137" spans="2:12" x14ac:dyDescent="0.25">
      <c r="B137" s="920"/>
      <c r="C137" s="921"/>
      <c r="D137" s="922">
        <v>448</v>
      </c>
      <c r="E137" s="923" t="s">
        <v>1022</v>
      </c>
      <c r="F137" s="719" t="s">
        <v>1004</v>
      </c>
      <c r="G137" s="720"/>
      <c r="H137" s="721"/>
      <c r="I137" s="722"/>
      <c r="J137" s="723" t="s">
        <v>1006</v>
      </c>
      <c r="K137" s="720"/>
      <c r="L137" s="692"/>
    </row>
    <row r="138" spans="2:12" x14ac:dyDescent="0.2">
      <c r="B138" s="924" t="s">
        <v>1023</v>
      </c>
      <c r="C138" s="925" t="s">
        <v>331</v>
      </c>
      <c r="D138" s="926" t="s">
        <v>939</v>
      </c>
      <c r="E138" s="927" t="s">
        <v>331</v>
      </c>
      <c r="F138" s="727" t="s">
        <v>1024</v>
      </c>
      <c r="G138" s="728" t="s">
        <v>1025</v>
      </c>
      <c r="H138" s="729">
        <v>146635938</v>
      </c>
      <c r="I138" s="730">
        <v>2.0656257132865927E-3</v>
      </c>
      <c r="J138" s="731" t="s">
        <v>1026</v>
      </c>
      <c r="K138" s="728" t="s">
        <v>1027</v>
      </c>
      <c r="L138" s="692"/>
    </row>
    <row r="139" spans="2:12" x14ac:dyDescent="0.2">
      <c r="B139" s="928" t="s">
        <v>1028</v>
      </c>
      <c r="C139" s="929" t="s">
        <v>1029</v>
      </c>
      <c r="D139" s="930" t="s">
        <v>1030</v>
      </c>
      <c r="E139" s="931" t="s">
        <v>1029</v>
      </c>
      <c r="F139" s="711" t="s">
        <v>1024</v>
      </c>
      <c r="G139" s="712"/>
      <c r="H139" s="735"/>
      <c r="I139" s="714"/>
      <c r="J139" s="715" t="s">
        <v>1026</v>
      </c>
      <c r="K139" s="712"/>
      <c r="L139" s="692"/>
    </row>
    <row r="140" spans="2:12" x14ac:dyDescent="0.25">
      <c r="B140" s="913"/>
      <c r="C140" s="914"/>
      <c r="D140" s="930" t="s">
        <v>946</v>
      </c>
      <c r="E140" s="931" t="s">
        <v>1031</v>
      </c>
      <c r="F140" s="711" t="s">
        <v>1024</v>
      </c>
      <c r="G140" s="712"/>
      <c r="H140" s="735"/>
      <c r="I140" s="714"/>
      <c r="J140" s="715" t="s">
        <v>1026</v>
      </c>
      <c r="K140" s="712"/>
      <c r="L140" s="692"/>
    </row>
    <row r="141" spans="2:12" x14ac:dyDescent="0.25">
      <c r="B141" s="932"/>
      <c r="C141" s="933"/>
      <c r="D141" s="930" t="s">
        <v>955</v>
      </c>
      <c r="E141" s="931" t="s">
        <v>1032</v>
      </c>
      <c r="F141" s="711" t="s">
        <v>1024</v>
      </c>
      <c r="G141" s="712"/>
      <c r="H141" s="735"/>
      <c r="I141" s="714"/>
      <c r="J141" s="715" t="s">
        <v>1026</v>
      </c>
      <c r="K141" s="712"/>
      <c r="L141" s="692"/>
    </row>
    <row r="142" spans="2:12" x14ac:dyDescent="0.25">
      <c r="B142" s="913"/>
      <c r="C142" s="692"/>
      <c r="D142" s="930" t="s">
        <v>1033</v>
      </c>
      <c r="E142" s="931" t="s">
        <v>1034</v>
      </c>
      <c r="F142" s="711" t="s">
        <v>1024</v>
      </c>
      <c r="G142" s="712"/>
      <c r="H142" s="735"/>
      <c r="I142" s="714"/>
      <c r="J142" s="715" t="s">
        <v>1026</v>
      </c>
      <c r="K142" s="712"/>
      <c r="L142" s="692"/>
    </row>
    <row r="143" spans="2:12" x14ac:dyDescent="0.25">
      <c r="B143" s="934" t="s">
        <v>1035</v>
      </c>
      <c r="C143" s="935" t="s">
        <v>1036</v>
      </c>
      <c r="D143" s="930" t="s">
        <v>951</v>
      </c>
      <c r="E143" s="931" t="s">
        <v>1037</v>
      </c>
      <c r="F143" s="711" t="s">
        <v>1038</v>
      </c>
      <c r="G143" s="712" t="s">
        <v>1039</v>
      </c>
      <c r="H143" s="735">
        <v>147248067</v>
      </c>
      <c r="I143" s="714">
        <v>2.074248629465902E-3</v>
      </c>
      <c r="J143" s="715" t="s">
        <v>1026</v>
      </c>
      <c r="K143" s="712"/>
      <c r="L143" s="692"/>
    </row>
    <row r="144" spans="2:12" x14ac:dyDescent="0.25">
      <c r="B144" s="936" t="s">
        <v>1040</v>
      </c>
      <c r="C144" s="937" t="s">
        <v>1041</v>
      </c>
      <c r="D144" s="938" t="s">
        <v>959</v>
      </c>
      <c r="E144" s="939" t="s">
        <v>1041</v>
      </c>
      <c r="F144" s="719" t="s">
        <v>1042</v>
      </c>
      <c r="G144" s="720" t="s">
        <v>1043</v>
      </c>
      <c r="H144" s="721">
        <v>227393695</v>
      </c>
      <c r="I144" s="871">
        <v>3.2032411006314761E-3</v>
      </c>
      <c r="J144" s="719" t="s">
        <v>1026</v>
      </c>
      <c r="K144" s="720"/>
      <c r="L144" s="692"/>
    </row>
    <row r="145" spans="2:12" x14ac:dyDescent="0.25">
      <c r="B145" s="940" t="s">
        <v>1044</v>
      </c>
      <c r="C145" s="941" t="s">
        <v>1045</v>
      </c>
      <c r="D145" s="926" t="s">
        <v>969</v>
      </c>
      <c r="E145" s="927" t="s">
        <v>344</v>
      </c>
      <c r="F145" s="727" t="s">
        <v>1046</v>
      </c>
      <c r="G145" s="728" t="s">
        <v>1047</v>
      </c>
      <c r="H145" s="729">
        <v>1692344181</v>
      </c>
      <c r="I145" s="730">
        <v>2.3839651477556199E-2</v>
      </c>
      <c r="J145" s="731" t="s">
        <v>1048</v>
      </c>
      <c r="K145" s="728" t="s">
        <v>1049</v>
      </c>
      <c r="L145" s="692"/>
    </row>
    <row r="146" spans="2:12" x14ac:dyDescent="0.25">
      <c r="B146" s="934" t="s">
        <v>1050</v>
      </c>
      <c r="C146" s="935" t="s">
        <v>1051</v>
      </c>
      <c r="D146" s="930" t="s">
        <v>1052</v>
      </c>
      <c r="E146" s="931" t="s">
        <v>1053</v>
      </c>
      <c r="F146" s="711" t="s">
        <v>1046</v>
      </c>
      <c r="G146" s="712"/>
      <c r="H146" s="735"/>
      <c r="I146" s="714"/>
      <c r="J146" s="715" t="s">
        <v>1048</v>
      </c>
      <c r="K146" s="712"/>
      <c r="L146" s="692"/>
    </row>
    <row r="147" spans="2:12" x14ac:dyDescent="0.25">
      <c r="B147" s="930" t="s">
        <v>1054</v>
      </c>
      <c r="C147" s="942" t="s">
        <v>1055</v>
      </c>
      <c r="D147" s="930" t="s">
        <v>976</v>
      </c>
      <c r="E147" s="931" t="s">
        <v>1056</v>
      </c>
      <c r="F147" s="711" t="s">
        <v>1057</v>
      </c>
      <c r="G147" s="712" t="s">
        <v>1058</v>
      </c>
      <c r="H147" s="735">
        <v>141805559</v>
      </c>
      <c r="I147" s="714">
        <v>1.9975813088697193E-3</v>
      </c>
      <c r="J147" s="715" t="s">
        <v>1048</v>
      </c>
      <c r="K147" s="712"/>
      <c r="L147" s="692"/>
    </row>
    <row r="148" spans="2:12" x14ac:dyDescent="0.25">
      <c r="B148" s="930">
        <v>60</v>
      </c>
      <c r="C148" s="942" t="s">
        <v>1059</v>
      </c>
      <c r="D148" s="736"/>
      <c r="E148" s="943"/>
      <c r="F148" s="711" t="s">
        <v>1057</v>
      </c>
      <c r="G148" s="712"/>
      <c r="H148" s="735"/>
      <c r="I148" s="714"/>
      <c r="J148" s="715" t="s">
        <v>1048</v>
      </c>
      <c r="K148" s="712"/>
      <c r="L148" s="692"/>
    </row>
    <row r="149" spans="2:12" x14ac:dyDescent="0.25">
      <c r="B149" s="930" t="s">
        <v>1060</v>
      </c>
      <c r="C149" s="942" t="s">
        <v>1061</v>
      </c>
      <c r="D149" s="915" t="s">
        <v>1062</v>
      </c>
      <c r="E149" s="931" t="s">
        <v>1061</v>
      </c>
      <c r="F149" s="711" t="s">
        <v>1063</v>
      </c>
      <c r="G149" s="712" t="s">
        <v>1064</v>
      </c>
      <c r="H149" s="735">
        <v>1248878</v>
      </c>
      <c r="I149" s="714">
        <v>1.759264846492088E-5</v>
      </c>
      <c r="J149" s="715" t="s">
        <v>1048</v>
      </c>
      <c r="K149" s="712"/>
      <c r="L149" s="692"/>
    </row>
    <row r="150" spans="2:12" x14ac:dyDescent="0.25">
      <c r="B150" s="930" t="s">
        <v>1065</v>
      </c>
      <c r="C150" s="942" t="s">
        <v>1066</v>
      </c>
      <c r="D150" s="915" t="s">
        <v>1067</v>
      </c>
      <c r="E150" s="931" t="s">
        <v>1066</v>
      </c>
      <c r="F150" s="711" t="s">
        <v>1068</v>
      </c>
      <c r="G150" s="712" t="s">
        <v>1069</v>
      </c>
      <c r="H150" s="735">
        <v>63331560</v>
      </c>
      <c r="I150" s="714">
        <v>8.9213667933540713E-4</v>
      </c>
      <c r="J150" s="715" t="s">
        <v>1048</v>
      </c>
      <c r="K150" s="712"/>
      <c r="L150" s="692"/>
    </row>
    <row r="151" spans="2:12" x14ac:dyDescent="0.25">
      <c r="B151" s="934" t="s">
        <v>1070</v>
      </c>
      <c r="C151" s="935" t="s">
        <v>1071</v>
      </c>
      <c r="D151" s="915" t="s">
        <v>1072</v>
      </c>
      <c r="E151" s="931" t="s">
        <v>1073</v>
      </c>
      <c r="F151" s="711" t="s">
        <v>1074</v>
      </c>
      <c r="G151" s="712" t="s">
        <v>1075</v>
      </c>
      <c r="H151" s="735">
        <v>577099518</v>
      </c>
      <c r="I151" s="714">
        <v>8.1294641665953602E-3</v>
      </c>
      <c r="J151" s="715" t="s">
        <v>1048</v>
      </c>
      <c r="K151" s="712"/>
      <c r="L151" s="692"/>
    </row>
    <row r="152" spans="2:12" x14ac:dyDescent="0.25">
      <c r="B152" s="913"/>
      <c r="C152" s="914"/>
      <c r="D152" s="915" t="s">
        <v>1076</v>
      </c>
      <c r="E152" s="931" t="s">
        <v>1077</v>
      </c>
      <c r="F152" s="711" t="s">
        <v>1074</v>
      </c>
      <c r="G152" s="712"/>
      <c r="H152" s="735"/>
      <c r="I152" s="714"/>
      <c r="J152" s="715" t="s">
        <v>1048</v>
      </c>
      <c r="K152" s="712"/>
      <c r="L152" s="692"/>
    </row>
    <row r="153" spans="2:12" x14ac:dyDescent="0.25">
      <c r="B153" s="913"/>
      <c r="C153" s="914"/>
      <c r="D153" s="915" t="s">
        <v>1078</v>
      </c>
      <c r="E153" s="931" t="s">
        <v>1079</v>
      </c>
      <c r="F153" s="711" t="s">
        <v>1074</v>
      </c>
      <c r="G153" s="712"/>
      <c r="H153" s="735"/>
      <c r="I153" s="714"/>
      <c r="J153" s="715" t="s">
        <v>1048</v>
      </c>
      <c r="K153" s="712"/>
      <c r="L153" s="692"/>
    </row>
    <row r="154" spans="2:12" x14ac:dyDescent="0.25">
      <c r="B154" s="913"/>
      <c r="C154" s="914"/>
      <c r="D154" s="915" t="s">
        <v>1080</v>
      </c>
      <c r="E154" s="931" t="s">
        <v>1081</v>
      </c>
      <c r="F154" s="711" t="s">
        <v>1074</v>
      </c>
      <c r="G154" s="712"/>
      <c r="H154" s="735"/>
      <c r="I154" s="714"/>
      <c r="J154" s="715" t="s">
        <v>1048</v>
      </c>
      <c r="K154" s="712"/>
      <c r="L154" s="692"/>
    </row>
    <row r="155" spans="2:12" x14ac:dyDescent="0.25">
      <c r="B155" s="913"/>
      <c r="C155" s="914"/>
      <c r="D155" s="915" t="s">
        <v>1082</v>
      </c>
      <c r="E155" s="931" t="s">
        <v>1083</v>
      </c>
      <c r="F155" s="711" t="s">
        <v>1074</v>
      </c>
      <c r="G155" s="712"/>
      <c r="H155" s="735"/>
      <c r="I155" s="714"/>
      <c r="J155" s="715" t="s">
        <v>1048</v>
      </c>
      <c r="K155" s="712"/>
      <c r="L155" s="692"/>
    </row>
    <row r="156" spans="2:12" ht="28.5" x14ac:dyDescent="0.25">
      <c r="B156" s="930" t="s">
        <v>1084</v>
      </c>
      <c r="C156" s="942" t="s">
        <v>1085</v>
      </c>
      <c r="D156" s="944" t="s">
        <v>1086</v>
      </c>
      <c r="E156" s="931" t="s">
        <v>1085</v>
      </c>
      <c r="F156" s="711" t="s">
        <v>1087</v>
      </c>
      <c r="G156" s="712" t="s">
        <v>1088</v>
      </c>
      <c r="H156" s="735">
        <v>3146614081</v>
      </c>
      <c r="I156" s="714">
        <v>4.4325606970258967E-2</v>
      </c>
      <c r="J156" s="715" t="s">
        <v>1048</v>
      </c>
      <c r="K156" s="712"/>
      <c r="L156" s="692"/>
    </row>
    <row r="157" spans="2:12" x14ac:dyDescent="0.25">
      <c r="B157" s="930" t="s">
        <v>1089</v>
      </c>
      <c r="C157" s="942" t="s">
        <v>1090</v>
      </c>
      <c r="D157" s="915" t="s">
        <v>981</v>
      </c>
      <c r="E157" s="931" t="s">
        <v>1091</v>
      </c>
      <c r="F157" s="711" t="s">
        <v>1092</v>
      </c>
      <c r="G157" s="712" t="s">
        <v>1093</v>
      </c>
      <c r="H157" s="735">
        <v>358848619</v>
      </c>
      <c r="I157" s="714">
        <v>5.0550154668344924E-3</v>
      </c>
      <c r="J157" s="715" t="s">
        <v>1048</v>
      </c>
      <c r="K157" s="712"/>
      <c r="L157" s="692"/>
    </row>
    <row r="158" spans="2:12" x14ac:dyDescent="0.25">
      <c r="B158" s="913"/>
      <c r="C158" s="914"/>
      <c r="D158" s="915" t="s">
        <v>1094</v>
      </c>
      <c r="E158" s="931" t="s">
        <v>1095</v>
      </c>
      <c r="F158" s="711" t="s">
        <v>1092</v>
      </c>
      <c r="G158" s="712"/>
      <c r="H158" s="735"/>
      <c r="I158" s="714"/>
      <c r="J158" s="715" t="s">
        <v>1048</v>
      </c>
      <c r="K158" s="712"/>
      <c r="L158" s="692"/>
    </row>
    <row r="159" spans="2:12" x14ac:dyDescent="0.25">
      <c r="B159" s="913"/>
      <c r="C159" s="914"/>
      <c r="D159" s="915" t="s">
        <v>1096</v>
      </c>
      <c r="E159" s="931" t="s">
        <v>1097</v>
      </c>
      <c r="F159" s="711" t="s">
        <v>1092</v>
      </c>
      <c r="G159" s="712"/>
      <c r="H159" s="735"/>
      <c r="I159" s="714"/>
      <c r="J159" s="715" t="s">
        <v>1048</v>
      </c>
      <c r="K159" s="712"/>
      <c r="L159" s="692"/>
    </row>
    <row r="160" spans="2:12" x14ac:dyDescent="0.25">
      <c r="B160" s="913"/>
      <c r="C160" s="914"/>
      <c r="D160" s="915" t="s">
        <v>1098</v>
      </c>
      <c r="E160" s="931" t="s">
        <v>1099</v>
      </c>
      <c r="F160" s="711" t="s">
        <v>1092</v>
      </c>
      <c r="G160" s="712"/>
      <c r="H160" s="735"/>
      <c r="I160" s="714"/>
      <c r="J160" s="715" t="s">
        <v>1048</v>
      </c>
      <c r="K160" s="712"/>
      <c r="L160" s="692"/>
    </row>
    <row r="161" spans="2:12" ht="28.5" x14ac:dyDescent="0.25">
      <c r="B161" s="934" t="s">
        <v>1100</v>
      </c>
      <c r="C161" s="935" t="s">
        <v>1101</v>
      </c>
      <c r="D161" s="944" t="s">
        <v>1102</v>
      </c>
      <c r="E161" s="931" t="s">
        <v>1103</v>
      </c>
      <c r="F161" s="711" t="s">
        <v>1104</v>
      </c>
      <c r="G161" s="712" t="s">
        <v>1105</v>
      </c>
      <c r="H161" s="735">
        <v>295150969</v>
      </c>
      <c r="I161" s="714">
        <v>4.1577217644139458E-3</v>
      </c>
      <c r="J161" s="715" t="s">
        <v>1048</v>
      </c>
      <c r="K161" s="712"/>
      <c r="L161" s="692"/>
    </row>
    <row r="162" spans="2:12" x14ac:dyDescent="0.25">
      <c r="B162" s="934" t="s">
        <v>1106</v>
      </c>
      <c r="C162" s="935" t="s">
        <v>1107</v>
      </c>
      <c r="D162" s="930" t="s">
        <v>1108</v>
      </c>
      <c r="E162" s="931" t="s">
        <v>1109</v>
      </c>
      <c r="F162" s="711" t="s">
        <v>1110</v>
      </c>
      <c r="G162" s="712" t="s">
        <v>1111</v>
      </c>
      <c r="H162" s="735">
        <v>234080121</v>
      </c>
      <c r="I162" s="714">
        <v>3.2974311993478498E-3</v>
      </c>
      <c r="J162" s="715" t="s">
        <v>1048</v>
      </c>
      <c r="K162" s="712"/>
      <c r="L162" s="692"/>
    </row>
    <row r="163" spans="2:12" x14ac:dyDescent="0.25">
      <c r="B163" s="945" t="s">
        <v>1112</v>
      </c>
      <c r="C163" s="946" t="s">
        <v>1113</v>
      </c>
      <c r="D163" s="922" t="s">
        <v>1114</v>
      </c>
      <c r="E163" s="939" t="s">
        <v>1115</v>
      </c>
      <c r="F163" s="723" t="s">
        <v>1116</v>
      </c>
      <c r="G163" s="720" t="s">
        <v>1117</v>
      </c>
      <c r="H163" s="721">
        <v>574734754</v>
      </c>
      <c r="I163" s="722">
        <v>8.0961522964571233E-3</v>
      </c>
      <c r="J163" s="723" t="s">
        <v>1048</v>
      </c>
      <c r="K163" s="720"/>
      <c r="L163" s="692"/>
    </row>
    <row r="164" spans="2:12" x14ac:dyDescent="0.25">
      <c r="B164" s="947">
        <v>53</v>
      </c>
      <c r="C164" s="948" t="s">
        <v>1118</v>
      </c>
      <c r="D164" s="926" t="s">
        <v>1119</v>
      </c>
      <c r="E164" s="949" t="s">
        <v>1120</v>
      </c>
      <c r="F164" s="727" t="s">
        <v>1121</v>
      </c>
      <c r="G164" s="950" t="s">
        <v>1122</v>
      </c>
      <c r="H164" s="729"/>
      <c r="I164" s="875"/>
      <c r="J164" s="727" t="s">
        <v>1123</v>
      </c>
      <c r="K164" s="950" t="s">
        <v>1124</v>
      </c>
      <c r="L164" s="692"/>
    </row>
    <row r="165" spans="2:12" ht="15.75" thickBot="1" x14ac:dyDescent="0.3">
      <c r="B165" s="951">
        <v>65</v>
      </c>
      <c r="C165" s="952" t="s">
        <v>1125</v>
      </c>
      <c r="D165" s="953"/>
      <c r="E165" s="954"/>
      <c r="F165" s="903" t="s">
        <v>1121</v>
      </c>
      <c r="G165" s="904"/>
      <c r="H165" s="905"/>
      <c r="I165" s="906"/>
      <c r="J165" s="907" t="s">
        <v>1123</v>
      </c>
      <c r="K165" s="904"/>
      <c r="L165" s="692"/>
    </row>
    <row r="166" spans="2:12" ht="15.75" thickBot="1" x14ac:dyDescent="0.3">
      <c r="B166" s="850"/>
      <c r="C166" s="851"/>
      <c r="D166" s="851"/>
      <c r="E166" s="851"/>
      <c r="F166" s="711"/>
      <c r="G166" s="772"/>
      <c r="H166" s="773"/>
      <c r="I166" s="774"/>
      <c r="J166" s="772"/>
      <c r="K166" s="711"/>
      <c r="L166" s="692"/>
    </row>
    <row r="167" spans="2:12" ht="16.5" thickBot="1" x14ac:dyDescent="0.3">
      <c r="B167" s="775" t="s">
        <v>616</v>
      </c>
      <c r="C167" s="851"/>
      <c r="D167" s="851"/>
      <c r="E167" s="851"/>
      <c r="F167" s="702" t="s">
        <v>617</v>
      </c>
      <c r="G167" s="772"/>
      <c r="H167" s="704" t="s">
        <v>618</v>
      </c>
      <c r="I167" s="777" t="s">
        <v>423</v>
      </c>
      <c r="J167" s="955" t="s">
        <v>1126</v>
      </c>
      <c r="K167" s="956" t="s">
        <v>1127</v>
      </c>
      <c r="L167" s="692"/>
    </row>
    <row r="168" spans="2:12" s="966" customFormat="1" x14ac:dyDescent="0.25">
      <c r="B168" s="957" t="s">
        <v>1128</v>
      </c>
      <c r="C168" s="958" t="s">
        <v>1129</v>
      </c>
      <c r="D168" s="959">
        <v>5</v>
      </c>
      <c r="E168" s="960" t="s">
        <v>292</v>
      </c>
      <c r="F168" s="961" t="s">
        <v>1130</v>
      </c>
      <c r="G168" s="962" t="s">
        <v>1131</v>
      </c>
      <c r="H168" s="963">
        <v>28910552</v>
      </c>
      <c r="I168" s="964">
        <v>4.0725609568173613E-4</v>
      </c>
      <c r="J168" s="746" t="s">
        <v>1132</v>
      </c>
      <c r="K168" s="965" t="s">
        <v>1133</v>
      </c>
    </row>
    <row r="169" spans="2:12" s="966" customFormat="1" x14ac:dyDescent="0.25">
      <c r="B169" s="967"/>
      <c r="C169" s="746"/>
      <c r="D169" s="968" t="s">
        <v>1134</v>
      </c>
      <c r="E169" s="969" t="s">
        <v>1135</v>
      </c>
      <c r="F169" s="970" t="s">
        <v>1130</v>
      </c>
      <c r="G169" s="965"/>
      <c r="H169" s="971"/>
      <c r="I169" s="972"/>
      <c r="J169" s="973" t="s">
        <v>1132</v>
      </c>
      <c r="K169" s="965"/>
    </row>
    <row r="170" spans="2:12" s="966" customFormat="1" x14ac:dyDescent="0.25">
      <c r="B170" s="967"/>
      <c r="C170" s="746"/>
      <c r="D170" s="968" t="s">
        <v>1136</v>
      </c>
      <c r="E170" s="969" t="s">
        <v>1135</v>
      </c>
      <c r="F170" s="970" t="s">
        <v>1130</v>
      </c>
      <c r="G170" s="965"/>
      <c r="H170" s="971"/>
      <c r="I170" s="972"/>
      <c r="J170" s="973" t="s">
        <v>1132</v>
      </c>
      <c r="K170" s="965"/>
    </row>
    <row r="171" spans="2:12" s="966" customFormat="1" x14ac:dyDescent="0.25">
      <c r="B171" s="825"/>
      <c r="C171" s="974"/>
      <c r="D171" s="968" t="s">
        <v>1137</v>
      </c>
      <c r="E171" s="975" t="s">
        <v>1138</v>
      </c>
      <c r="F171" s="970" t="s">
        <v>1130</v>
      </c>
      <c r="G171" s="965"/>
      <c r="H171" s="971"/>
      <c r="I171" s="972"/>
      <c r="J171" s="973" t="s">
        <v>1132</v>
      </c>
      <c r="K171" s="965"/>
    </row>
    <row r="172" spans="2:12" s="966" customFormat="1" x14ac:dyDescent="0.25">
      <c r="B172" s="976" t="s">
        <v>1139</v>
      </c>
      <c r="C172" s="977" t="s">
        <v>1140</v>
      </c>
      <c r="D172" s="978" t="s">
        <v>1040</v>
      </c>
      <c r="E172" s="979" t="s">
        <v>1140</v>
      </c>
      <c r="F172" s="980" t="s">
        <v>1141</v>
      </c>
      <c r="G172" s="981" t="s">
        <v>1142</v>
      </c>
      <c r="H172" s="982">
        <v>2269685321</v>
      </c>
      <c r="I172" s="983">
        <v>3.1972519316013338E-2</v>
      </c>
      <c r="J172" s="984" t="s">
        <v>1143</v>
      </c>
      <c r="K172" s="981" t="s">
        <v>1144</v>
      </c>
    </row>
    <row r="173" spans="2:12" s="966" customFormat="1" x14ac:dyDescent="0.25">
      <c r="B173" s="985" t="s">
        <v>1145</v>
      </c>
      <c r="C173" s="986" t="s">
        <v>1146</v>
      </c>
      <c r="D173" s="968" t="s">
        <v>1035</v>
      </c>
      <c r="E173" s="987" t="s">
        <v>1146</v>
      </c>
      <c r="F173" s="970" t="s">
        <v>1147</v>
      </c>
      <c r="G173" s="965" t="s">
        <v>1148</v>
      </c>
      <c r="H173" s="971">
        <v>928922364</v>
      </c>
      <c r="I173" s="972">
        <v>1.3085509233932598E-2</v>
      </c>
      <c r="J173" s="973" t="s">
        <v>1143</v>
      </c>
      <c r="K173" s="965"/>
    </row>
    <row r="174" spans="2:12" s="966" customFormat="1" x14ac:dyDescent="0.25">
      <c r="B174" s="985" t="s">
        <v>1149</v>
      </c>
      <c r="C174" s="988" t="s">
        <v>1150</v>
      </c>
      <c r="D174" s="968" t="s">
        <v>1023</v>
      </c>
      <c r="E174" s="987" t="s">
        <v>1151</v>
      </c>
      <c r="F174" s="970" t="s">
        <v>1152</v>
      </c>
      <c r="G174" s="965" t="s">
        <v>1153</v>
      </c>
      <c r="H174" s="971">
        <v>1264221506</v>
      </c>
      <c r="I174" s="972">
        <v>1.7808788798306049E-2</v>
      </c>
      <c r="J174" s="973" t="s">
        <v>1143</v>
      </c>
      <c r="K174" s="965"/>
    </row>
    <row r="175" spans="2:12" s="966" customFormat="1" x14ac:dyDescent="0.25">
      <c r="B175" s="825"/>
      <c r="C175" s="989"/>
      <c r="D175" s="968" t="s">
        <v>1154</v>
      </c>
      <c r="E175" s="987" t="s">
        <v>1155</v>
      </c>
      <c r="F175" s="970" t="s">
        <v>1152</v>
      </c>
      <c r="G175" s="965"/>
      <c r="H175" s="971"/>
      <c r="I175" s="972"/>
      <c r="J175" s="973" t="s">
        <v>1143</v>
      </c>
      <c r="K175" s="965"/>
    </row>
    <row r="176" spans="2:12" s="966" customFormat="1" x14ac:dyDescent="0.25">
      <c r="B176" s="825"/>
      <c r="C176" s="974"/>
      <c r="D176" s="968" t="s">
        <v>1156</v>
      </c>
      <c r="E176" s="987" t="s">
        <v>1157</v>
      </c>
      <c r="F176" s="970" t="s">
        <v>1152</v>
      </c>
      <c r="G176" s="965"/>
      <c r="H176" s="971"/>
      <c r="I176" s="972"/>
      <c r="J176" s="973" t="s">
        <v>1143</v>
      </c>
      <c r="K176" s="965"/>
    </row>
    <row r="177" spans="2:11" s="966" customFormat="1" x14ac:dyDescent="0.25">
      <c r="B177" s="825"/>
      <c r="C177" s="974"/>
      <c r="D177" s="968" t="s">
        <v>1158</v>
      </c>
      <c r="E177" s="987" t="s">
        <v>1159</v>
      </c>
      <c r="F177" s="970" t="s">
        <v>1152</v>
      </c>
      <c r="G177" s="965"/>
      <c r="H177" s="971"/>
      <c r="I177" s="972"/>
      <c r="J177" s="973" t="s">
        <v>1143</v>
      </c>
      <c r="K177" s="965"/>
    </row>
    <row r="178" spans="2:11" s="966" customFormat="1" x14ac:dyDescent="0.25">
      <c r="B178" s="825"/>
      <c r="C178" s="974"/>
      <c r="D178" s="968" t="s">
        <v>1160</v>
      </c>
      <c r="E178" s="987" t="s">
        <v>1161</v>
      </c>
      <c r="F178" s="970" t="s">
        <v>1152</v>
      </c>
      <c r="G178" s="965"/>
      <c r="H178" s="971"/>
      <c r="I178" s="972"/>
      <c r="J178" s="973" t="s">
        <v>1143</v>
      </c>
      <c r="K178" s="965"/>
    </row>
    <row r="179" spans="2:11" s="966" customFormat="1" x14ac:dyDescent="0.25">
      <c r="B179" s="825"/>
      <c r="C179" s="974"/>
      <c r="D179" s="968" t="s">
        <v>1162</v>
      </c>
      <c r="E179" s="987" t="s">
        <v>1163</v>
      </c>
      <c r="F179" s="970" t="s">
        <v>1152</v>
      </c>
      <c r="G179" s="965"/>
      <c r="H179" s="971"/>
      <c r="I179" s="972"/>
      <c r="J179" s="973" t="s">
        <v>1143</v>
      </c>
      <c r="K179" s="965"/>
    </row>
    <row r="180" spans="2:11" s="966" customFormat="1" x14ac:dyDescent="0.25">
      <c r="B180" s="825"/>
      <c r="C180" s="974"/>
      <c r="D180" s="968" t="s">
        <v>1044</v>
      </c>
      <c r="E180" s="987" t="s">
        <v>1164</v>
      </c>
      <c r="F180" s="970" t="s">
        <v>1152</v>
      </c>
      <c r="G180" s="965"/>
      <c r="H180" s="971"/>
      <c r="I180" s="972"/>
      <c r="J180" s="973" t="s">
        <v>1143</v>
      </c>
      <c r="K180" s="965"/>
    </row>
    <row r="181" spans="2:11" s="966" customFormat="1" x14ac:dyDescent="0.25">
      <c r="B181" s="825"/>
      <c r="C181" s="974"/>
      <c r="D181" s="968" t="s">
        <v>1165</v>
      </c>
      <c r="E181" s="987" t="s">
        <v>1166</v>
      </c>
      <c r="F181" s="970" t="s">
        <v>1152</v>
      </c>
      <c r="G181" s="965"/>
      <c r="H181" s="971"/>
      <c r="I181" s="972"/>
      <c r="J181" s="973" t="s">
        <v>1143</v>
      </c>
      <c r="K181" s="965"/>
    </row>
    <row r="182" spans="2:11" s="966" customFormat="1" x14ac:dyDescent="0.25">
      <c r="B182" s="825"/>
      <c r="C182" s="974"/>
      <c r="D182" s="968" t="s">
        <v>1167</v>
      </c>
      <c r="E182" s="987" t="s">
        <v>1168</v>
      </c>
      <c r="F182" s="970" t="s">
        <v>1152</v>
      </c>
      <c r="G182" s="965"/>
      <c r="H182" s="971"/>
      <c r="I182" s="972"/>
      <c r="J182" s="973" t="s">
        <v>1143</v>
      </c>
      <c r="K182" s="965"/>
    </row>
    <row r="183" spans="2:11" s="966" customFormat="1" x14ac:dyDescent="0.25">
      <c r="B183" s="825"/>
      <c r="C183" s="974"/>
      <c r="D183" s="968" t="s">
        <v>1169</v>
      </c>
      <c r="E183" s="987" t="s">
        <v>1170</v>
      </c>
      <c r="F183" s="970" t="s">
        <v>1152</v>
      </c>
      <c r="G183" s="965"/>
      <c r="H183" s="971"/>
      <c r="I183" s="972"/>
      <c r="J183" s="973" t="s">
        <v>1143</v>
      </c>
      <c r="K183" s="965"/>
    </row>
    <row r="184" spans="2:11" s="966" customFormat="1" x14ac:dyDescent="0.25">
      <c r="B184" s="825"/>
      <c r="C184" s="974"/>
      <c r="D184" s="968" t="s">
        <v>1171</v>
      </c>
      <c r="E184" s="987" t="s">
        <v>1172</v>
      </c>
      <c r="F184" s="970" t="s">
        <v>1152</v>
      </c>
      <c r="G184" s="965"/>
      <c r="H184" s="971"/>
      <c r="I184" s="972"/>
      <c r="J184" s="973" t="s">
        <v>1143</v>
      </c>
      <c r="K184" s="965"/>
    </row>
    <row r="185" spans="2:11" s="966" customFormat="1" x14ac:dyDescent="0.25">
      <c r="B185" s="990"/>
      <c r="C185" s="914"/>
      <c r="D185" s="968" t="s">
        <v>1173</v>
      </c>
      <c r="E185" s="987" t="s">
        <v>1174</v>
      </c>
      <c r="F185" s="970" t="s">
        <v>1152</v>
      </c>
      <c r="G185" s="965"/>
      <c r="H185" s="971"/>
      <c r="I185" s="972"/>
      <c r="J185" s="973" t="s">
        <v>1143</v>
      </c>
      <c r="K185" s="965"/>
    </row>
    <row r="186" spans="2:11" s="966" customFormat="1" x14ac:dyDescent="0.25">
      <c r="B186" s="825"/>
      <c r="C186" s="974"/>
      <c r="D186" s="968" t="s">
        <v>1175</v>
      </c>
      <c r="E186" s="987" t="s">
        <v>1176</v>
      </c>
      <c r="F186" s="970" t="s">
        <v>1152</v>
      </c>
      <c r="G186" s="965"/>
      <c r="H186" s="971"/>
      <c r="I186" s="972"/>
      <c r="J186" s="973" t="s">
        <v>1143</v>
      </c>
      <c r="K186" s="965"/>
    </row>
    <row r="187" spans="2:11" s="966" customFormat="1" x14ac:dyDescent="0.25">
      <c r="B187" s="825"/>
      <c r="C187" s="974"/>
      <c r="D187" s="968" t="s">
        <v>1177</v>
      </c>
      <c r="E187" s="987" t="s">
        <v>1178</v>
      </c>
      <c r="F187" s="970" t="s">
        <v>1152</v>
      </c>
      <c r="G187" s="965"/>
      <c r="H187" s="971"/>
      <c r="I187" s="972"/>
      <c r="J187" s="973" t="s">
        <v>1143</v>
      </c>
      <c r="K187" s="965"/>
    </row>
    <row r="188" spans="2:11" s="966" customFormat="1" x14ac:dyDescent="0.25">
      <c r="B188" s="991" t="s">
        <v>1179</v>
      </c>
      <c r="C188" s="992" t="s">
        <v>1180</v>
      </c>
      <c r="D188" s="978" t="s">
        <v>1181</v>
      </c>
      <c r="E188" s="979" t="s">
        <v>1182</v>
      </c>
      <c r="F188" s="980" t="s">
        <v>1183</v>
      </c>
      <c r="G188" s="981" t="s">
        <v>1184</v>
      </c>
      <c r="H188" s="982">
        <v>333531263</v>
      </c>
      <c r="I188" s="983">
        <v>4.6983758717985841E-3</v>
      </c>
      <c r="J188" s="984" t="s">
        <v>1185</v>
      </c>
      <c r="K188" s="981" t="s">
        <v>1186</v>
      </c>
    </row>
    <row r="189" spans="2:11" s="966" customFormat="1" x14ac:dyDescent="0.25">
      <c r="B189" s="993" t="s">
        <v>1187</v>
      </c>
      <c r="C189" s="994" t="s">
        <v>1188</v>
      </c>
      <c r="D189" s="736"/>
      <c r="E189" s="995"/>
      <c r="F189" s="970" t="s">
        <v>1183</v>
      </c>
      <c r="G189" s="965"/>
      <c r="H189" s="971"/>
      <c r="I189" s="972"/>
      <c r="J189" s="973" t="s">
        <v>1185</v>
      </c>
      <c r="K189" s="965"/>
    </row>
    <row r="190" spans="2:11" s="966" customFormat="1" x14ac:dyDescent="0.25">
      <c r="B190" s="825"/>
      <c r="C190" s="974"/>
      <c r="D190" s="968" t="s">
        <v>1189</v>
      </c>
      <c r="E190" s="987" t="s">
        <v>1190</v>
      </c>
      <c r="F190" s="970" t="s">
        <v>1183</v>
      </c>
      <c r="G190" s="965"/>
      <c r="H190" s="971"/>
      <c r="I190" s="972"/>
      <c r="J190" s="973" t="s">
        <v>1185</v>
      </c>
      <c r="K190" s="965"/>
    </row>
    <row r="191" spans="2:11" s="966" customFormat="1" x14ac:dyDescent="0.25">
      <c r="B191" s="825"/>
      <c r="C191" s="974"/>
      <c r="D191" s="968" t="s">
        <v>1191</v>
      </c>
      <c r="E191" s="987" t="s">
        <v>1192</v>
      </c>
      <c r="F191" s="996" t="s">
        <v>1183</v>
      </c>
      <c r="G191" s="965"/>
      <c r="H191" s="971"/>
      <c r="I191" s="972"/>
      <c r="J191" s="973" t="s">
        <v>1185</v>
      </c>
      <c r="K191" s="965"/>
    </row>
    <row r="192" spans="2:11" s="966" customFormat="1" x14ac:dyDescent="0.25">
      <c r="B192" s="993" t="s">
        <v>1193</v>
      </c>
      <c r="C192" s="994" t="s">
        <v>1194</v>
      </c>
      <c r="D192" s="968" t="s">
        <v>1195</v>
      </c>
      <c r="E192" s="987" t="s">
        <v>1196</v>
      </c>
      <c r="F192" s="970" t="s">
        <v>1197</v>
      </c>
      <c r="G192" s="965" t="s">
        <v>1198</v>
      </c>
      <c r="H192" s="971">
        <v>221879759</v>
      </c>
      <c r="I192" s="972">
        <v>3.1255675907241255E-3</v>
      </c>
      <c r="J192" s="973" t="s">
        <v>1185</v>
      </c>
      <c r="K192" s="965"/>
    </row>
    <row r="193" spans="2:12" s="966" customFormat="1" x14ac:dyDescent="0.25">
      <c r="B193" s="993" t="s">
        <v>1199</v>
      </c>
      <c r="C193" s="994" t="s">
        <v>1200</v>
      </c>
      <c r="D193" s="968" t="s">
        <v>1201</v>
      </c>
      <c r="E193" s="987" t="s">
        <v>1200</v>
      </c>
      <c r="F193" s="970" t="s">
        <v>1202</v>
      </c>
      <c r="G193" s="965" t="s">
        <v>1203</v>
      </c>
      <c r="H193" s="971">
        <v>101390768</v>
      </c>
      <c r="I193" s="972">
        <v>1.4282677243192281E-3</v>
      </c>
      <c r="J193" s="973" t="s">
        <v>1185</v>
      </c>
      <c r="K193" s="965"/>
    </row>
    <row r="194" spans="2:12" s="966" customFormat="1" x14ac:dyDescent="0.25">
      <c r="B194" s="993" t="s">
        <v>1204</v>
      </c>
      <c r="C194" s="994" t="s">
        <v>1205</v>
      </c>
      <c r="D194" s="968" t="s">
        <v>1206</v>
      </c>
      <c r="E194" s="987" t="s">
        <v>1205</v>
      </c>
      <c r="F194" s="970" t="s">
        <v>1207</v>
      </c>
      <c r="G194" s="965" t="s">
        <v>1208</v>
      </c>
      <c r="H194" s="971">
        <v>4017491</v>
      </c>
      <c r="I194" s="972">
        <v>5.6593443774318588E-5</v>
      </c>
      <c r="J194" s="973" t="s">
        <v>1185</v>
      </c>
      <c r="K194" s="965"/>
    </row>
    <row r="195" spans="2:12" s="966" customFormat="1" ht="15.75" thickBot="1" x14ac:dyDescent="0.3">
      <c r="B195" s="997" t="s">
        <v>1209</v>
      </c>
      <c r="C195" s="998" t="s">
        <v>1210</v>
      </c>
      <c r="D195" s="999" t="s">
        <v>1211</v>
      </c>
      <c r="E195" s="1000" t="s">
        <v>1212</v>
      </c>
      <c r="F195" s="1001" t="s">
        <v>1213</v>
      </c>
      <c r="G195" s="1002" t="s">
        <v>1214</v>
      </c>
      <c r="H195" s="1003"/>
      <c r="I195" s="1004"/>
      <c r="J195" s="1005" t="s">
        <v>1215</v>
      </c>
      <c r="K195" s="1002" t="s">
        <v>1216</v>
      </c>
    </row>
    <row r="196" spans="2:12" s="966" customFormat="1" ht="15.75" thickBot="1" x14ac:dyDescent="0.3">
      <c r="B196" s="1006"/>
      <c r="C196" s="1007"/>
      <c r="D196" s="1008"/>
      <c r="E196" s="1009"/>
      <c r="F196" s="1010"/>
      <c r="G196" s="961"/>
      <c r="H196" s="1011"/>
      <c r="I196" s="1012"/>
      <c r="J196" s="1013"/>
      <c r="K196" s="1014"/>
    </row>
    <row r="197" spans="2:12" s="966" customFormat="1" ht="16.5" thickBot="1" x14ac:dyDescent="0.3">
      <c r="B197" s="775" t="s">
        <v>616</v>
      </c>
      <c r="C197" s="1015"/>
      <c r="D197" s="1016"/>
      <c r="E197" s="1017"/>
      <c r="F197" s="702" t="s">
        <v>617</v>
      </c>
      <c r="G197" s="1018"/>
      <c r="H197" s="704" t="s">
        <v>618</v>
      </c>
      <c r="I197" s="777" t="s">
        <v>423</v>
      </c>
      <c r="J197" s="955" t="s">
        <v>1217</v>
      </c>
      <c r="K197" s="956" t="s">
        <v>1218</v>
      </c>
    </row>
    <row r="198" spans="2:12" s="966" customFormat="1" x14ac:dyDescent="0.25">
      <c r="B198" s="1019">
        <v>8</v>
      </c>
      <c r="C198" s="1020" t="s">
        <v>1219</v>
      </c>
      <c r="D198" s="1019">
        <v>7</v>
      </c>
      <c r="E198" s="1021" t="s">
        <v>296</v>
      </c>
      <c r="F198" s="961" t="s">
        <v>1220</v>
      </c>
      <c r="G198" s="962" t="s">
        <v>1221</v>
      </c>
      <c r="H198" s="963">
        <v>558625471</v>
      </c>
      <c r="I198" s="964">
        <v>7.8692246439234677E-3</v>
      </c>
      <c r="J198" s="973" t="s">
        <v>1222</v>
      </c>
      <c r="K198" s="965" t="s">
        <v>1223</v>
      </c>
    </row>
    <row r="199" spans="2:12" s="966" customFormat="1" x14ac:dyDescent="0.25">
      <c r="B199" s="985" t="s">
        <v>1224</v>
      </c>
      <c r="C199" s="988" t="s">
        <v>1225</v>
      </c>
      <c r="D199" s="1022" t="s">
        <v>1187</v>
      </c>
      <c r="E199" s="1023" t="s">
        <v>1226</v>
      </c>
      <c r="F199" s="970" t="s">
        <v>1220</v>
      </c>
      <c r="G199" s="965"/>
      <c r="H199" s="971"/>
      <c r="I199" s="972"/>
      <c r="J199" s="973" t="s">
        <v>1222</v>
      </c>
      <c r="K199" s="965"/>
    </row>
    <row r="200" spans="2:12" s="966" customFormat="1" x14ac:dyDescent="0.25">
      <c r="B200" s="985" t="s">
        <v>1227</v>
      </c>
      <c r="C200" s="1024" t="s">
        <v>296</v>
      </c>
      <c r="D200" s="985" t="s">
        <v>1193</v>
      </c>
      <c r="E200" s="986" t="s">
        <v>1228</v>
      </c>
      <c r="F200" s="970" t="s">
        <v>1220</v>
      </c>
      <c r="G200" s="965"/>
      <c r="H200" s="971"/>
      <c r="I200" s="972"/>
      <c r="J200" s="973" t="s">
        <v>1222</v>
      </c>
      <c r="K200" s="965"/>
    </row>
    <row r="201" spans="2:12" s="793" customFormat="1" x14ac:dyDescent="0.25">
      <c r="B201" s="1025">
        <v>830</v>
      </c>
      <c r="C201" s="1024" t="s">
        <v>1226</v>
      </c>
      <c r="D201" s="1026"/>
      <c r="E201" s="1027"/>
      <c r="F201" s="996" t="s">
        <v>1220</v>
      </c>
      <c r="G201" s="965"/>
      <c r="H201" s="971"/>
      <c r="I201" s="972"/>
      <c r="J201" s="973" t="s">
        <v>1222</v>
      </c>
      <c r="K201" s="965"/>
    </row>
    <row r="202" spans="2:12" s="793" customFormat="1" x14ac:dyDescent="0.25">
      <c r="B202" s="1028">
        <v>832</v>
      </c>
      <c r="C202" s="1029" t="s">
        <v>1229</v>
      </c>
      <c r="D202" s="1030"/>
      <c r="E202" s="1031"/>
      <c r="F202" s="1032" t="s">
        <v>1220</v>
      </c>
      <c r="G202" s="1033"/>
      <c r="H202" s="1034"/>
      <c r="I202" s="1035"/>
      <c r="J202" s="1036" t="s">
        <v>1222</v>
      </c>
      <c r="K202" s="1033"/>
    </row>
    <row r="203" spans="2:12" x14ac:dyDescent="0.25">
      <c r="B203" s="976" t="s">
        <v>1230</v>
      </c>
      <c r="C203" s="1037" t="s">
        <v>1231</v>
      </c>
      <c r="D203" s="1038" t="s">
        <v>1199</v>
      </c>
      <c r="E203" s="1039" t="s">
        <v>1232</v>
      </c>
      <c r="F203" s="980" t="s">
        <v>1233</v>
      </c>
      <c r="G203" s="981" t="s">
        <v>1234</v>
      </c>
      <c r="H203" s="982">
        <v>598190810</v>
      </c>
      <c r="I203" s="983">
        <v>8.4265721994272284E-3</v>
      </c>
      <c r="J203" s="984" t="s">
        <v>1235</v>
      </c>
      <c r="K203" s="981" t="s">
        <v>1236</v>
      </c>
      <c r="L203" s="692"/>
    </row>
    <row r="204" spans="2:12" x14ac:dyDescent="0.25">
      <c r="B204" s="825"/>
      <c r="C204" s="746"/>
      <c r="D204" s="1040" t="s">
        <v>1237</v>
      </c>
      <c r="E204" s="1023" t="s">
        <v>1238</v>
      </c>
      <c r="F204" s="970" t="s">
        <v>1233</v>
      </c>
      <c r="G204" s="965"/>
      <c r="H204" s="971"/>
      <c r="I204" s="972"/>
      <c r="J204" s="973" t="s">
        <v>1235</v>
      </c>
      <c r="K204" s="965"/>
      <c r="L204" s="692"/>
    </row>
    <row r="205" spans="2:12" x14ac:dyDescent="0.25">
      <c r="B205" s="1041"/>
      <c r="C205" s="793"/>
      <c r="D205" s="1040" t="s">
        <v>1239</v>
      </c>
      <c r="E205" s="1023" t="s">
        <v>335</v>
      </c>
      <c r="F205" s="970" t="s">
        <v>1233</v>
      </c>
      <c r="G205" s="965"/>
      <c r="H205" s="971"/>
      <c r="I205" s="972"/>
      <c r="J205" s="973" t="s">
        <v>1235</v>
      </c>
      <c r="K205" s="965"/>
      <c r="L205" s="692"/>
    </row>
    <row r="206" spans="2:12" x14ac:dyDescent="0.25">
      <c r="B206" s="825"/>
      <c r="C206" s="746"/>
      <c r="D206" s="1040" t="s">
        <v>1240</v>
      </c>
      <c r="E206" s="1023" t="s">
        <v>1241</v>
      </c>
      <c r="F206" s="970" t="s">
        <v>1233</v>
      </c>
      <c r="G206" s="965"/>
      <c r="H206" s="971"/>
      <c r="I206" s="972"/>
      <c r="J206" s="973" t="s">
        <v>1235</v>
      </c>
      <c r="K206" s="965"/>
      <c r="L206" s="692"/>
    </row>
    <row r="207" spans="2:12" x14ac:dyDescent="0.25">
      <c r="B207" s="825"/>
      <c r="C207" s="746"/>
      <c r="D207" s="1040" t="s">
        <v>1242</v>
      </c>
      <c r="E207" s="1023" t="s">
        <v>1243</v>
      </c>
      <c r="F207" s="970" t="s">
        <v>1233</v>
      </c>
      <c r="G207" s="965"/>
      <c r="H207" s="971"/>
      <c r="I207" s="972"/>
      <c r="J207" s="973" t="s">
        <v>1235</v>
      </c>
      <c r="K207" s="965"/>
      <c r="L207" s="692"/>
    </row>
    <row r="208" spans="2:12" x14ac:dyDescent="0.25">
      <c r="B208" s="825"/>
      <c r="C208" s="746"/>
      <c r="D208" s="1040" t="s">
        <v>1244</v>
      </c>
      <c r="E208" s="1023" t="s">
        <v>1245</v>
      </c>
      <c r="F208" s="970" t="s">
        <v>1233</v>
      </c>
      <c r="G208" s="965"/>
      <c r="H208" s="971"/>
      <c r="I208" s="972"/>
      <c r="J208" s="973" t="s">
        <v>1235</v>
      </c>
      <c r="K208" s="965"/>
      <c r="L208" s="692"/>
    </row>
    <row r="209" spans="2:12" x14ac:dyDescent="0.25">
      <c r="B209" s="985" t="s">
        <v>1246</v>
      </c>
      <c r="C209" s="1023" t="s">
        <v>336</v>
      </c>
      <c r="D209" s="1040" t="s">
        <v>1247</v>
      </c>
      <c r="E209" s="1023" t="s">
        <v>336</v>
      </c>
      <c r="F209" s="970" t="s">
        <v>1248</v>
      </c>
      <c r="G209" s="965" t="s">
        <v>1249</v>
      </c>
      <c r="H209" s="971">
        <v>836817803</v>
      </c>
      <c r="I209" s="972">
        <v>1.1788054107259806E-2</v>
      </c>
      <c r="J209" s="973" t="s">
        <v>1235</v>
      </c>
      <c r="K209" s="965"/>
      <c r="L209" s="692"/>
    </row>
    <row r="210" spans="2:12" x14ac:dyDescent="0.25">
      <c r="B210" s="825"/>
      <c r="C210" s="746"/>
      <c r="D210" s="1040" t="s">
        <v>1250</v>
      </c>
      <c r="E210" s="1023" t="s">
        <v>1241</v>
      </c>
      <c r="F210" s="970" t="s">
        <v>1248</v>
      </c>
      <c r="G210" s="965"/>
      <c r="H210" s="971"/>
      <c r="I210" s="972"/>
      <c r="J210" s="973" t="s">
        <v>1235</v>
      </c>
      <c r="K210" s="965"/>
      <c r="L210" s="692"/>
    </row>
    <row r="211" spans="2:12" x14ac:dyDescent="0.25">
      <c r="B211" s="1042"/>
      <c r="C211" s="1043"/>
      <c r="D211" s="1044" t="s">
        <v>1251</v>
      </c>
      <c r="E211" s="1045" t="s">
        <v>1252</v>
      </c>
      <c r="F211" s="1046" t="s">
        <v>1248</v>
      </c>
      <c r="G211" s="1033"/>
      <c r="H211" s="1034"/>
      <c r="I211" s="1035"/>
      <c r="J211" s="1036" t="s">
        <v>1235</v>
      </c>
      <c r="K211" s="1033"/>
      <c r="L211" s="692"/>
    </row>
    <row r="212" spans="2:12" x14ac:dyDescent="0.25">
      <c r="B212" s="976" t="s">
        <v>1253</v>
      </c>
      <c r="C212" s="1037" t="s">
        <v>1254</v>
      </c>
      <c r="D212" s="1038" t="s">
        <v>1204</v>
      </c>
      <c r="E212" s="1039" t="s">
        <v>299</v>
      </c>
      <c r="F212" s="1047" t="s">
        <v>1255</v>
      </c>
      <c r="G212" s="981" t="s">
        <v>1256</v>
      </c>
      <c r="H212" s="982">
        <v>251937812</v>
      </c>
      <c r="I212" s="983">
        <v>3.5489882610930173E-3</v>
      </c>
      <c r="J212" s="984" t="s">
        <v>1257</v>
      </c>
      <c r="K212" s="981" t="s">
        <v>1258</v>
      </c>
      <c r="L212" s="692"/>
    </row>
    <row r="213" spans="2:12" x14ac:dyDescent="0.25">
      <c r="B213" s="1048"/>
      <c r="C213" s="914"/>
      <c r="D213" s="1040" t="s">
        <v>1259</v>
      </c>
      <c r="E213" s="1023" t="s">
        <v>1260</v>
      </c>
      <c r="F213" s="970" t="s">
        <v>1255</v>
      </c>
      <c r="G213" s="965"/>
      <c r="H213" s="971"/>
      <c r="I213" s="972"/>
      <c r="J213" s="973" t="s">
        <v>1257</v>
      </c>
      <c r="K213" s="965"/>
      <c r="L213" s="692"/>
    </row>
    <row r="214" spans="2:12" x14ac:dyDescent="0.25">
      <c r="B214" s="825"/>
      <c r="C214" s="746"/>
      <c r="D214" s="1040" t="s">
        <v>1261</v>
      </c>
      <c r="E214" s="1023" t="s">
        <v>1262</v>
      </c>
      <c r="F214" s="970" t="s">
        <v>1255</v>
      </c>
      <c r="G214" s="965"/>
      <c r="H214" s="971"/>
      <c r="I214" s="972"/>
      <c r="J214" s="973" t="s">
        <v>1257</v>
      </c>
      <c r="K214" s="965"/>
      <c r="L214" s="692"/>
    </row>
    <row r="215" spans="2:12" x14ac:dyDescent="0.25">
      <c r="B215" s="825"/>
      <c r="C215" s="746"/>
      <c r="D215" s="1040" t="s">
        <v>1263</v>
      </c>
      <c r="E215" s="1023" t="s">
        <v>1264</v>
      </c>
      <c r="F215" s="970" t="s">
        <v>1255</v>
      </c>
      <c r="G215" s="965"/>
      <c r="H215" s="971"/>
      <c r="I215" s="972"/>
      <c r="J215" s="973" t="s">
        <v>1257</v>
      </c>
      <c r="K215" s="965"/>
      <c r="L215" s="692"/>
    </row>
    <row r="216" spans="2:12" x14ac:dyDescent="0.25">
      <c r="B216" s="825"/>
      <c r="C216" s="746"/>
      <c r="D216" s="1040" t="s">
        <v>1265</v>
      </c>
      <c r="E216" s="1023" t="s">
        <v>1266</v>
      </c>
      <c r="F216" s="970" t="s">
        <v>1255</v>
      </c>
      <c r="G216" s="965"/>
      <c r="H216" s="971"/>
      <c r="I216" s="972"/>
      <c r="J216" s="973" t="s">
        <v>1257</v>
      </c>
      <c r="K216" s="965"/>
      <c r="L216" s="692"/>
    </row>
    <row r="217" spans="2:12" x14ac:dyDescent="0.25">
      <c r="B217" s="985" t="s">
        <v>1267</v>
      </c>
      <c r="C217" s="1024" t="s">
        <v>1268</v>
      </c>
      <c r="D217" s="1040" t="s">
        <v>1269</v>
      </c>
      <c r="E217" s="1023" t="s">
        <v>1270</v>
      </c>
      <c r="F217" s="970" t="s">
        <v>1255</v>
      </c>
      <c r="G217" s="965"/>
      <c r="H217" s="971"/>
      <c r="I217" s="972"/>
      <c r="J217" s="973" t="s">
        <v>1257</v>
      </c>
      <c r="K217" s="965"/>
      <c r="L217" s="692"/>
    </row>
    <row r="218" spans="2:12" x14ac:dyDescent="0.25">
      <c r="B218" s="976" t="s">
        <v>1271</v>
      </c>
      <c r="C218" s="1037" t="s">
        <v>1272</v>
      </c>
      <c r="D218" s="1038" t="s">
        <v>1273</v>
      </c>
      <c r="E218" s="1039" t="s">
        <v>1274</v>
      </c>
      <c r="F218" s="980" t="s">
        <v>1275</v>
      </c>
      <c r="G218" s="981" t="s">
        <v>1276</v>
      </c>
      <c r="H218" s="982">
        <v>95483657</v>
      </c>
      <c r="I218" s="983">
        <v>1.3450556513495168E-3</v>
      </c>
      <c r="J218" s="984" t="s">
        <v>1277</v>
      </c>
      <c r="K218" s="981" t="s">
        <v>1278</v>
      </c>
      <c r="L218" s="692"/>
    </row>
    <row r="219" spans="2:12" x14ac:dyDescent="0.25">
      <c r="B219" s="1025">
        <v>816</v>
      </c>
      <c r="C219" s="1024" t="s">
        <v>1279</v>
      </c>
      <c r="D219" s="1040" t="s">
        <v>1209</v>
      </c>
      <c r="E219" s="1023" t="s">
        <v>1280</v>
      </c>
      <c r="F219" s="746" t="s">
        <v>1281</v>
      </c>
      <c r="G219" s="965" t="s">
        <v>1282</v>
      </c>
      <c r="H219" s="971">
        <v>173977109</v>
      </c>
      <c r="I219" s="972">
        <v>2.4507743106854493E-3</v>
      </c>
      <c r="J219" s="746" t="s">
        <v>1277</v>
      </c>
      <c r="K219" s="965"/>
      <c r="L219" s="692"/>
    </row>
    <row r="220" spans="2:12" x14ac:dyDescent="0.25">
      <c r="B220" s="825"/>
      <c r="C220" s="746"/>
      <c r="D220" s="1040" t="s">
        <v>1283</v>
      </c>
      <c r="E220" s="1023" t="s">
        <v>1284</v>
      </c>
      <c r="F220" s="746" t="s">
        <v>1281</v>
      </c>
      <c r="G220" s="965"/>
      <c r="H220" s="971"/>
      <c r="I220" s="972"/>
      <c r="J220" s="746" t="s">
        <v>1277</v>
      </c>
      <c r="K220" s="965"/>
      <c r="L220" s="692"/>
    </row>
    <row r="221" spans="2:12" x14ac:dyDescent="0.25">
      <c r="B221" s="825"/>
      <c r="C221" s="746"/>
      <c r="D221" s="1040" t="s">
        <v>1285</v>
      </c>
      <c r="E221" s="1023" t="s">
        <v>1286</v>
      </c>
      <c r="F221" s="746" t="s">
        <v>1281</v>
      </c>
      <c r="G221" s="965"/>
      <c r="H221" s="971"/>
      <c r="I221" s="972"/>
      <c r="J221" s="746" t="s">
        <v>1277</v>
      </c>
      <c r="K221" s="965"/>
      <c r="L221" s="692"/>
    </row>
    <row r="222" spans="2:12" x14ac:dyDescent="0.25">
      <c r="B222" s="825"/>
      <c r="C222" s="746"/>
      <c r="D222" s="1040" t="s">
        <v>1287</v>
      </c>
      <c r="E222" s="1023" t="s">
        <v>1288</v>
      </c>
      <c r="F222" s="746" t="s">
        <v>1281</v>
      </c>
      <c r="G222" s="965"/>
      <c r="H222" s="971"/>
      <c r="I222" s="972"/>
      <c r="J222" s="746" t="s">
        <v>1277</v>
      </c>
      <c r="K222" s="965"/>
      <c r="L222" s="692"/>
    </row>
    <row r="223" spans="2:12" x14ac:dyDescent="0.25">
      <c r="B223" s="825"/>
      <c r="C223" s="746"/>
      <c r="D223" s="1040" t="s">
        <v>1289</v>
      </c>
      <c r="E223" s="1023" t="s">
        <v>1290</v>
      </c>
      <c r="F223" s="746" t="s">
        <v>1281</v>
      </c>
      <c r="G223" s="965"/>
      <c r="H223" s="971"/>
      <c r="I223" s="972"/>
      <c r="J223" s="746" t="s">
        <v>1277</v>
      </c>
      <c r="K223" s="965"/>
      <c r="L223" s="692"/>
    </row>
    <row r="224" spans="2:12" x14ac:dyDescent="0.25">
      <c r="B224" s="825"/>
      <c r="C224" s="746"/>
      <c r="D224" s="1040" t="s">
        <v>1291</v>
      </c>
      <c r="E224" s="1023" t="s">
        <v>1292</v>
      </c>
      <c r="F224" s="746" t="s">
        <v>1281</v>
      </c>
      <c r="G224" s="965"/>
      <c r="H224" s="971"/>
      <c r="I224" s="972"/>
      <c r="J224" s="746" t="s">
        <v>1277</v>
      </c>
      <c r="K224" s="965"/>
      <c r="L224" s="692"/>
    </row>
    <row r="225" spans="1:12" x14ac:dyDescent="0.25">
      <c r="B225" s="825"/>
      <c r="C225" s="746"/>
      <c r="D225" s="1040" t="s">
        <v>1293</v>
      </c>
      <c r="E225" s="1023" t="s">
        <v>1294</v>
      </c>
      <c r="F225" s="746" t="s">
        <v>1281</v>
      </c>
      <c r="G225" s="965"/>
      <c r="H225" s="971"/>
      <c r="I225" s="972"/>
      <c r="J225" s="746" t="s">
        <v>1277</v>
      </c>
      <c r="K225" s="965"/>
      <c r="L225" s="692"/>
    </row>
    <row r="226" spans="1:12" x14ac:dyDescent="0.25">
      <c r="B226" s="825"/>
      <c r="C226" s="746"/>
      <c r="D226" s="1040" t="s">
        <v>1295</v>
      </c>
      <c r="E226" s="1023" t="s">
        <v>1296</v>
      </c>
      <c r="F226" s="746" t="s">
        <v>1281</v>
      </c>
      <c r="G226" s="965"/>
      <c r="H226" s="971"/>
      <c r="I226" s="972"/>
      <c r="J226" s="746" t="s">
        <v>1277</v>
      </c>
      <c r="K226" s="965"/>
      <c r="L226" s="692"/>
    </row>
    <row r="227" spans="1:12" x14ac:dyDescent="0.25">
      <c r="B227" s="1048"/>
      <c r="C227" s="914"/>
      <c r="D227" s="1044" t="s">
        <v>1297</v>
      </c>
      <c r="E227" s="1045" t="s">
        <v>1298</v>
      </c>
      <c r="F227" s="746" t="s">
        <v>1281</v>
      </c>
      <c r="G227" s="965"/>
      <c r="H227" s="971"/>
      <c r="I227" s="972"/>
      <c r="J227" s="746" t="s">
        <v>1277</v>
      </c>
      <c r="K227" s="965"/>
      <c r="L227" s="692"/>
    </row>
    <row r="228" spans="1:12" ht="15.75" thickBot="1" x14ac:dyDescent="0.3">
      <c r="B228" s="1049" t="s">
        <v>1299</v>
      </c>
      <c r="C228" s="1050" t="s">
        <v>1300</v>
      </c>
      <c r="D228" s="1051" t="s">
        <v>1301</v>
      </c>
      <c r="E228" s="1052" t="s">
        <v>1302</v>
      </c>
      <c r="F228" s="1001" t="s">
        <v>1303</v>
      </c>
      <c r="G228" s="1002" t="s">
        <v>1304</v>
      </c>
      <c r="H228" s="1003"/>
      <c r="I228" s="1004"/>
      <c r="J228" s="1005" t="s">
        <v>1305</v>
      </c>
      <c r="K228" s="1002" t="s">
        <v>1306</v>
      </c>
      <c r="L228" s="692"/>
    </row>
    <row r="229" spans="1:12" ht="15.75" thickBot="1" x14ac:dyDescent="0.3">
      <c r="B229" s="1053"/>
      <c r="C229" s="746"/>
      <c r="D229" s="973"/>
      <c r="E229" s="1054"/>
      <c r="F229" s="711"/>
      <c r="G229" s="711"/>
      <c r="H229" s="853"/>
      <c r="I229" s="714"/>
      <c r="J229" s="711"/>
      <c r="K229" s="711"/>
      <c r="L229" s="692"/>
    </row>
    <row r="230" spans="1:12" ht="16.5" thickBot="1" x14ac:dyDescent="0.3">
      <c r="B230" s="775" t="s">
        <v>616</v>
      </c>
      <c r="C230" s="746"/>
      <c r="D230" s="973"/>
      <c r="E230" s="1054"/>
      <c r="F230" s="702" t="s">
        <v>617</v>
      </c>
      <c r="G230" s="711"/>
      <c r="H230" s="704" t="s">
        <v>618</v>
      </c>
      <c r="I230" s="777" t="s">
        <v>423</v>
      </c>
      <c r="J230" s="955" t="s">
        <v>1307</v>
      </c>
      <c r="K230" s="956" t="s">
        <v>1308</v>
      </c>
      <c r="L230" s="692"/>
    </row>
    <row r="231" spans="1:12" x14ac:dyDescent="0.25">
      <c r="B231" s="1055"/>
      <c r="C231" s="1056"/>
      <c r="D231" s="1057">
        <v>8</v>
      </c>
      <c r="E231" s="1058" t="s">
        <v>1309</v>
      </c>
      <c r="F231" s="1059" t="s">
        <v>1310</v>
      </c>
      <c r="G231" s="962" t="s">
        <v>1311</v>
      </c>
      <c r="H231" s="963">
        <v>937433291</v>
      </c>
      <c r="I231" s="1060">
        <v>1.3205400645921281E-2</v>
      </c>
      <c r="J231" s="967" t="s">
        <v>1312</v>
      </c>
      <c r="K231" s="965" t="s">
        <v>1313</v>
      </c>
      <c r="L231" s="692"/>
    </row>
    <row r="232" spans="1:12" x14ac:dyDescent="0.25">
      <c r="A232" s="793"/>
      <c r="B232" s="985" t="s">
        <v>1314</v>
      </c>
      <c r="C232" s="1061" t="s">
        <v>1315</v>
      </c>
      <c r="D232" s="1026"/>
      <c r="E232" s="1027"/>
      <c r="F232" s="746" t="s">
        <v>1310</v>
      </c>
      <c r="G232" s="965"/>
      <c r="H232" s="971"/>
      <c r="I232" s="1060"/>
      <c r="J232" s="967"/>
      <c r="K232" s="965"/>
      <c r="L232" s="692"/>
    </row>
    <row r="233" spans="1:12" x14ac:dyDescent="0.25">
      <c r="A233" s="793"/>
      <c r="B233" s="985" t="s">
        <v>1316</v>
      </c>
      <c r="C233" s="1062" t="s">
        <v>1317</v>
      </c>
      <c r="D233" s="1063" t="s">
        <v>1318</v>
      </c>
      <c r="E233" s="1064" t="s">
        <v>550</v>
      </c>
      <c r="F233" s="746" t="s">
        <v>1310</v>
      </c>
      <c r="G233" s="965"/>
      <c r="H233" s="971"/>
      <c r="I233" s="1060"/>
      <c r="J233" s="967"/>
      <c r="K233" s="965"/>
      <c r="L233" s="692"/>
    </row>
    <row r="234" spans="1:12" x14ac:dyDescent="0.25">
      <c r="B234" s="825"/>
      <c r="C234" s="745"/>
      <c r="D234" s="1063" t="s">
        <v>1319</v>
      </c>
      <c r="E234" s="1065" t="s">
        <v>1320</v>
      </c>
      <c r="F234" s="711" t="s">
        <v>1310</v>
      </c>
      <c r="G234" s="965"/>
      <c r="H234" s="971"/>
      <c r="I234" s="1060"/>
      <c r="J234" s="715"/>
      <c r="K234" s="965"/>
      <c r="L234" s="692"/>
    </row>
    <row r="235" spans="1:12" x14ac:dyDescent="0.25">
      <c r="B235" s="1066" t="s">
        <v>822</v>
      </c>
      <c r="C235" s="1067" t="s">
        <v>302</v>
      </c>
      <c r="D235" s="1068" t="s">
        <v>1224</v>
      </c>
      <c r="E235" s="1069" t="s">
        <v>302</v>
      </c>
      <c r="F235" s="1070" t="s">
        <v>1321</v>
      </c>
      <c r="G235" s="1071" t="s">
        <v>1322</v>
      </c>
      <c r="H235" s="1072">
        <v>44129371</v>
      </c>
      <c r="I235" s="1073">
        <v>6.2163999284243457E-4</v>
      </c>
      <c r="J235" s="1074" t="s">
        <v>1323</v>
      </c>
      <c r="K235" s="1071" t="s">
        <v>1324</v>
      </c>
      <c r="L235" s="692"/>
    </row>
    <row r="236" spans="1:12" x14ac:dyDescent="0.25">
      <c r="B236" s="985" t="s">
        <v>1325</v>
      </c>
      <c r="C236" s="1062" t="s">
        <v>1326</v>
      </c>
      <c r="D236" s="1063" t="s">
        <v>1314</v>
      </c>
      <c r="E236" s="1064" t="s">
        <v>1327</v>
      </c>
      <c r="F236" s="746" t="s">
        <v>1328</v>
      </c>
      <c r="G236" s="965" t="s">
        <v>1329</v>
      </c>
      <c r="H236" s="971">
        <v>585518354</v>
      </c>
      <c r="I236" s="1060">
        <v>8.2480583144879643E-3</v>
      </c>
      <c r="J236" s="967" t="s">
        <v>1330</v>
      </c>
      <c r="K236" s="965" t="s">
        <v>1331</v>
      </c>
      <c r="L236" s="692"/>
    </row>
    <row r="237" spans="1:12" x14ac:dyDescent="0.25">
      <c r="B237" s="825"/>
      <c r="D237" s="1063" t="s">
        <v>1316</v>
      </c>
      <c r="E237" s="1076" t="s">
        <v>1332</v>
      </c>
      <c r="F237" s="967" t="s">
        <v>1328</v>
      </c>
      <c r="G237" s="965"/>
      <c r="H237" s="971"/>
      <c r="I237" s="1060"/>
      <c r="J237" s="967" t="s">
        <v>1330</v>
      </c>
      <c r="K237" s="965"/>
      <c r="L237" s="692"/>
    </row>
    <row r="238" spans="1:12" x14ac:dyDescent="0.25">
      <c r="B238" s="825"/>
      <c r="D238" s="1063" t="s">
        <v>1333</v>
      </c>
      <c r="E238" s="1064" t="s">
        <v>1334</v>
      </c>
      <c r="F238" s="746" t="s">
        <v>1328</v>
      </c>
      <c r="G238" s="965"/>
      <c r="H238" s="971"/>
      <c r="I238" s="1060"/>
      <c r="J238" s="967" t="s">
        <v>1330</v>
      </c>
      <c r="K238" s="965"/>
      <c r="L238" s="692"/>
    </row>
    <row r="239" spans="1:12" x14ac:dyDescent="0.25">
      <c r="B239" s="825"/>
      <c r="D239" s="1063" t="s">
        <v>1335</v>
      </c>
      <c r="E239" s="1064" t="s">
        <v>1336</v>
      </c>
      <c r="F239" s="746" t="s">
        <v>1328</v>
      </c>
      <c r="G239" s="965"/>
      <c r="H239" s="971"/>
      <c r="I239" s="1060"/>
      <c r="J239" s="967" t="s">
        <v>1330</v>
      </c>
      <c r="K239" s="965"/>
      <c r="L239" s="692"/>
    </row>
    <row r="240" spans="1:12" x14ac:dyDescent="0.25">
      <c r="B240" s="825"/>
      <c r="D240" s="1063" t="s">
        <v>1139</v>
      </c>
      <c r="E240" s="1064" t="s">
        <v>1337</v>
      </c>
      <c r="F240" s="746" t="s">
        <v>1328</v>
      </c>
      <c r="G240" s="965"/>
      <c r="H240" s="971"/>
      <c r="I240" s="1060"/>
      <c r="J240" s="967" t="s">
        <v>1330</v>
      </c>
      <c r="K240" s="965"/>
      <c r="L240" s="692"/>
    </row>
    <row r="241" spans="2:12" x14ac:dyDescent="0.25">
      <c r="B241" s="825"/>
      <c r="C241" s="745"/>
      <c r="D241" s="1063" t="s">
        <v>1338</v>
      </c>
      <c r="E241" s="1064" t="s">
        <v>1339</v>
      </c>
      <c r="F241" s="746" t="s">
        <v>1328</v>
      </c>
      <c r="G241" s="965"/>
      <c r="H241" s="971"/>
      <c r="I241" s="1060"/>
      <c r="J241" s="967" t="s">
        <v>1330</v>
      </c>
      <c r="K241" s="965"/>
      <c r="L241" s="692"/>
    </row>
    <row r="242" spans="2:12" x14ac:dyDescent="0.25">
      <c r="B242" s="825"/>
      <c r="C242" s="745"/>
      <c r="D242" s="1063" t="s">
        <v>1340</v>
      </c>
      <c r="E242" s="1064" t="s">
        <v>1341</v>
      </c>
      <c r="F242" s="746" t="s">
        <v>1328</v>
      </c>
      <c r="G242" s="965"/>
      <c r="H242" s="971"/>
      <c r="I242" s="1060"/>
      <c r="J242" s="967" t="s">
        <v>1330</v>
      </c>
      <c r="K242" s="965"/>
      <c r="L242" s="692"/>
    </row>
    <row r="243" spans="2:12" x14ac:dyDescent="0.25">
      <c r="B243" s="825"/>
      <c r="D243" s="1063" t="s">
        <v>1342</v>
      </c>
      <c r="E243" s="1064" t="s">
        <v>1343</v>
      </c>
      <c r="F243" s="746" t="s">
        <v>1328</v>
      </c>
      <c r="G243" s="965"/>
      <c r="H243" s="971"/>
      <c r="I243" s="1060"/>
      <c r="J243" s="967" t="s">
        <v>1330</v>
      </c>
      <c r="K243" s="965"/>
      <c r="L243" s="692"/>
    </row>
    <row r="244" spans="2:12" x14ac:dyDescent="0.25">
      <c r="B244" s="825"/>
      <c r="C244" s="745"/>
      <c r="D244" s="1063" t="s">
        <v>1227</v>
      </c>
      <c r="E244" s="1064" t="s">
        <v>1344</v>
      </c>
      <c r="F244" s="746" t="s">
        <v>1328</v>
      </c>
      <c r="G244" s="965"/>
      <c r="H244" s="971"/>
      <c r="I244" s="1060"/>
      <c r="J244" s="967" t="s">
        <v>1330</v>
      </c>
      <c r="K244" s="965"/>
      <c r="L244" s="692"/>
    </row>
    <row r="245" spans="2:12" x14ac:dyDescent="0.25">
      <c r="B245" s="825"/>
      <c r="C245" s="746"/>
      <c r="D245" s="1063" t="s">
        <v>1345</v>
      </c>
      <c r="E245" s="1064" t="s">
        <v>1346</v>
      </c>
      <c r="F245" s="746" t="s">
        <v>1328</v>
      </c>
      <c r="G245" s="965"/>
      <c r="H245" s="971"/>
      <c r="I245" s="1060"/>
      <c r="J245" s="967" t="s">
        <v>1330</v>
      </c>
      <c r="K245" s="965"/>
      <c r="L245" s="692"/>
    </row>
    <row r="246" spans="2:12" x14ac:dyDescent="0.25">
      <c r="B246" s="825"/>
      <c r="C246" s="745"/>
      <c r="D246" s="1063" t="s">
        <v>1267</v>
      </c>
      <c r="E246" s="1064" t="s">
        <v>1347</v>
      </c>
      <c r="F246" s="746" t="s">
        <v>1328</v>
      </c>
      <c r="G246" s="965"/>
      <c r="H246" s="971"/>
      <c r="I246" s="1060"/>
      <c r="J246" s="967" t="s">
        <v>1330</v>
      </c>
      <c r="K246" s="965"/>
      <c r="L246" s="692"/>
    </row>
    <row r="247" spans="2:12" x14ac:dyDescent="0.25">
      <c r="B247" s="825"/>
      <c r="C247" s="745"/>
      <c r="D247" s="1063" t="s">
        <v>1348</v>
      </c>
      <c r="E247" s="1064" t="s">
        <v>1349</v>
      </c>
      <c r="F247" s="746" t="s">
        <v>1328</v>
      </c>
      <c r="G247" s="965"/>
      <c r="H247" s="971"/>
      <c r="I247" s="1060"/>
      <c r="J247" s="967" t="s">
        <v>1330</v>
      </c>
      <c r="K247" s="965"/>
      <c r="L247" s="692"/>
    </row>
    <row r="248" spans="2:12" x14ac:dyDescent="0.25">
      <c r="B248" s="825"/>
      <c r="C248" s="745"/>
      <c r="D248" s="1063" t="s">
        <v>1271</v>
      </c>
      <c r="E248" s="1064" t="s">
        <v>1350</v>
      </c>
      <c r="F248" s="746" t="s">
        <v>1328</v>
      </c>
      <c r="G248" s="965"/>
      <c r="H248" s="971"/>
      <c r="I248" s="1060"/>
      <c r="J248" s="967" t="s">
        <v>1330</v>
      </c>
      <c r="K248" s="965"/>
      <c r="L248" s="692"/>
    </row>
    <row r="249" spans="2:12" x14ac:dyDescent="0.25">
      <c r="B249" s="825"/>
      <c r="C249" s="745"/>
      <c r="D249" s="1063" t="s">
        <v>1351</v>
      </c>
      <c r="E249" s="1064" t="s">
        <v>1352</v>
      </c>
      <c r="F249" s="746" t="s">
        <v>1328</v>
      </c>
      <c r="G249" s="1077"/>
      <c r="H249" s="1078"/>
      <c r="I249" s="1079"/>
      <c r="J249" s="967" t="s">
        <v>1330</v>
      </c>
      <c r="K249" s="965"/>
      <c r="L249" s="692"/>
    </row>
    <row r="250" spans="2:12" x14ac:dyDescent="0.25">
      <c r="B250" s="825"/>
      <c r="C250" s="745"/>
      <c r="D250" s="1063" t="s">
        <v>1353</v>
      </c>
      <c r="E250" s="1064" t="s">
        <v>1354</v>
      </c>
      <c r="F250" s="746" t="s">
        <v>1328</v>
      </c>
      <c r="G250" s="1077"/>
      <c r="H250" s="1078"/>
      <c r="I250" s="1079"/>
      <c r="J250" s="967" t="s">
        <v>1330</v>
      </c>
      <c r="K250" s="965"/>
      <c r="L250" s="692"/>
    </row>
    <row r="251" spans="2:12" x14ac:dyDescent="0.25">
      <c r="B251" s="825"/>
      <c r="C251" s="745"/>
      <c r="D251" s="1063" t="s">
        <v>1355</v>
      </c>
      <c r="E251" s="1064" t="s">
        <v>1356</v>
      </c>
      <c r="F251" s="746" t="s">
        <v>1328</v>
      </c>
      <c r="G251" s="1077"/>
      <c r="H251" s="1078"/>
      <c r="I251" s="1079"/>
      <c r="J251" s="967" t="s">
        <v>1330</v>
      </c>
      <c r="K251" s="965"/>
      <c r="L251" s="692"/>
    </row>
    <row r="252" spans="2:12" x14ac:dyDescent="0.25">
      <c r="B252" s="976" t="s">
        <v>1335</v>
      </c>
      <c r="C252" s="1080" t="s">
        <v>1357</v>
      </c>
      <c r="D252" s="1081" t="s">
        <v>1358</v>
      </c>
      <c r="E252" s="1082" t="s">
        <v>1359</v>
      </c>
      <c r="F252" s="1083" t="s">
        <v>1360</v>
      </c>
      <c r="G252" s="981" t="s">
        <v>1361</v>
      </c>
      <c r="H252" s="982">
        <v>3364392602</v>
      </c>
      <c r="I252" s="1084">
        <v>4.7393401393063583E-2</v>
      </c>
      <c r="J252" s="1085" t="s">
        <v>1362</v>
      </c>
      <c r="K252" s="981" t="s">
        <v>1363</v>
      </c>
      <c r="L252" s="692"/>
    </row>
    <row r="253" spans="2:12" x14ac:dyDescent="0.25">
      <c r="B253" s="985" t="s">
        <v>1333</v>
      </c>
      <c r="C253" s="1062" t="s">
        <v>1364</v>
      </c>
      <c r="D253" s="1063" t="s">
        <v>1365</v>
      </c>
      <c r="E253" s="1064" t="s">
        <v>1364</v>
      </c>
      <c r="F253" s="746" t="s">
        <v>1360</v>
      </c>
      <c r="G253" s="965"/>
      <c r="H253" s="971"/>
      <c r="I253" s="1060"/>
      <c r="J253" s="967" t="s">
        <v>1362</v>
      </c>
      <c r="K253" s="965"/>
      <c r="L253" s="692"/>
    </row>
    <row r="254" spans="2:12" x14ac:dyDescent="0.25">
      <c r="B254" s="1086"/>
      <c r="C254" s="1087"/>
      <c r="D254" s="1063" t="s">
        <v>1299</v>
      </c>
      <c r="E254" s="1064" t="s">
        <v>1366</v>
      </c>
      <c r="F254" s="746" t="s">
        <v>1360</v>
      </c>
      <c r="G254" s="1077"/>
      <c r="H254" s="1078"/>
      <c r="I254" s="1079"/>
      <c r="J254" s="967" t="s">
        <v>1362</v>
      </c>
      <c r="K254" s="965"/>
      <c r="L254" s="692"/>
    </row>
    <row r="255" spans="2:12" x14ac:dyDescent="0.25">
      <c r="B255" s="825"/>
      <c r="C255" s="745"/>
      <c r="D255" s="1063" t="s">
        <v>1367</v>
      </c>
      <c r="E255" s="1064" t="s">
        <v>1368</v>
      </c>
      <c r="F255" s="746" t="s">
        <v>1360</v>
      </c>
      <c r="G255" s="1077"/>
      <c r="H255" s="1078"/>
      <c r="I255" s="1079"/>
      <c r="J255" s="967" t="s">
        <v>1362</v>
      </c>
      <c r="K255" s="965"/>
      <c r="L255" s="692"/>
    </row>
    <row r="256" spans="2:12" x14ac:dyDescent="0.25">
      <c r="B256" s="825"/>
      <c r="C256" s="745"/>
      <c r="D256" s="1063" t="s">
        <v>1369</v>
      </c>
      <c r="E256" s="1064" t="s">
        <v>1370</v>
      </c>
      <c r="F256" s="746" t="s">
        <v>1360</v>
      </c>
      <c r="G256" s="1077"/>
      <c r="H256" s="1078"/>
      <c r="I256" s="1079"/>
      <c r="J256" s="967" t="s">
        <v>1362</v>
      </c>
      <c r="K256" s="965"/>
      <c r="L256" s="692"/>
    </row>
    <row r="257" spans="2:12" x14ac:dyDescent="0.25">
      <c r="B257" s="825"/>
      <c r="C257" s="745"/>
      <c r="D257" s="1063" t="s">
        <v>1371</v>
      </c>
      <c r="E257" s="1064" t="s">
        <v>1372</v>
      </c>
      <c r="F257" s="746" t="s">
        <v>1360</v>
      </c>
      <c r="G257" s="965"/>
      <c r="H257" s="971"/>
      <c r="I257" s="1060"/>
      <c r="J257" s="967" t="s">
        <v>1362</v>
      </c>
      <c r="K257" s="965"/>
      <c r="L257" s="692"/>
    </row>
    <row r="258" spans="2:12" x14ac:dyDescent="0.25">
      <c r="B258" s="825"/>
      <c r="C258" s="745"/>
      <c r="D258" s="1063" t="s">
        <v>1373</v>
      </c>
      <c r="E258" s="1064" t="s">
        <v>1374</v>
      </c>
      <c r="F258" s="746" t="s">
        <v>1360</v>
      </c>
      <c r="G258" s="965"/>
      <c r="H258" s="971"/>
      <c r="I258" s="1060"/>
      <c r="J258" s="967" t="s">
        <v>1362</v>
      </c>
      <c r="K258" s="965"/>
      <c r="L258" s="692"/>
    </row>
    <row r="259" spans="2:12" x14ac:dyDescent="0.25">
      <c r="B259" s="825"/>
      <c r="C259" s="745"/>
      <c r="D259" s="1063" t="s">
        <v>1375</v>
      </c>
      <c r="E259" s="1064" t="s">
        <v>1376</v>
      </c>
      <c r="F259" s="746" t="s">
        <v>1360</v>
      </c>
      <c r="G259" s="965"/>
      <c r="H259" s="971"/>
      <c r="I259" s="1060"/>
      <c r="J259" s="967" t="s">
        <v>1362</v>
      </c>
      <c r="K259" s="965"/>
      <c r="L259" s="692"/>
    </row>
    <row r="260" spans="2:12" x14ac:dyDescent="0.25">
      <c r="B260" s="1042"/>
      <c r="C260" s="1088"/>
      <c r="D260" s="1089" t="s">
        <v>1377</v>
      </c>
      <c r="E260" s="1090" t="s">
        <v>1378</v>
      </c>
      <c r="F260" s="1043" t="s">
        <v>1360</v>
      </c>
      <c r="G260" s="1033"/>
      <c r="H260" s="1034"/>
      <c r="I260" s="1091"/>
      <c r="J260" s="1092" t="s">
        <v>1362</v>
      </c>
      <c r="K260" s="1033"/>
      <c r="L260" s="692"/>
    </row>
    <row r="261" spans="2:12" x14ac:dyDescent="0.25">
      <c r="B261" s="985" t="s">
        <v>1338</v>
      </c>
      <c r="C261" s="1062" t="s">
        <v>1379</v>
      </c>
      <c r="D261" s="1063" t="s">
        <v>1380</v>
      </c>
      <c r="E261" s="1064" t="s">
        <v>1381</v>
      </c>
      <c r="F261" s="746" t="s">
        <v>1382</v>
      </c>
      <c r="G261" s="965" t="s">
        <v>1383</v>
      </c>
      <c r="H261" s="971">
        <v>1480576735</v>
      </c>
      <c r="I261" s="1060">
        <v>2.085653364395507E-2</v>
      </c>
      <c r="J261" s="967" t="s">
        <v>1384</v>
      </c>
      <c r="K261" s="965" t="s">
        <v>1385</v>
      </c>
      <c r="L261" s="692"/>
    </row>
    <row r="262" spans="2:12" x14ac:dyDescent="0.25">
      <c r="B262" s="825"/>
      <c r="C262" s="745"/>
      <c r="D262" s="1063" t="s">
        <v>1386</v>
      </c>
      <c r="E262" s="1064" t="s">
        <v>1387</v>
      </c>
      <c r="F262" s="746" t="s">
        <v>1382</v>
      </c>
      <c r="G262" s="965"/>
      <c r="H262" s="971"/>
      <c r="I262" s="1060"/>
      <c r="J262" s="967" t="s">
        <v>1384</v>
      </c>
      <c r="K262" s="965"/>
      <c r="L262" s="692"/>
    </row>
    <row r="263" spans="2:12" x14ac:dyDescent="0.25">
      <c r="B263" s="825"/>
      <c r="C263" s="745"/>
      <c r="D263" s="1063" t="s">
        <v>1388</v>
      </c>
      <c r="E263" s="1064" t="s">
        <v>1389</v>
      </c>
      <c r="F263" s="746" t="s">
        <v>1382</v>
      </c>
      <c r="G263" s="965"/>
      <c r="H263" s="971"/>
      <c r="I263" s="1060"/>
      <c r="J263" s="967" t="s">
        <v>1384</v>
      </c>
      <c r="K263" s="965"/>
      <c r="L263" s="692"/>
    </row>
    <row r="264" spans="2:12" x14ac:dyDescent="0.25">
      <c r="B264" s="825"/>
      <c r="C264" s="745"/>
      <c r="D264" s="1063" t="s">
        <v>1390</v>
      </c>
      <c r="E264" s="1064" t="s">
        <v>1391</v>
      </c>
      <c r="F264" s="746" t="s">
        <v>1382</v>
      </c>
      <c r="G264" s="965"/>
      <c r="H264" s="971"/>
      <c r="I264" s="1060"/>
      <c r="J264" s="967" t="s">
        <v>1384</v>
      </c>
      <c r="K264" s="965"/>
      <c r="L264" s="692"/>
    </row>
    <row r="265" spans="2:12" x14ac:dyDescent="0.25">
      <c r="B265" s="825"/>
      <c r="C265" s="745"/>
      <c r="D265" s="1063" t="s">
        <v>1392</v>
      </c>
      <c r="E265" s="1064" t="s">
        <v>1393</v>
      </c>
      <c r="F265" s="746" t="s">
        <v>1382</v>
      </c>
      <c r="G265" s="965"/>
      <c r="H265" s="971"/>
      <c r="I265" s="1060"/>
      <c r="J265" s="967" t="s">
        <v>1384</v>
      </c>
      <c r="K265" s="965"/>
      <c r="L265" s="692"/>
    </row>
    <row r="266" spans="2:12" x14ac:dyDescent="0.25">
      <c r="B266" s="825"/>
      <c r="C266" s="745"/>
      <c r="D266" s="1063" t="s">
        <v>1394</v>
      </c>
      <c r="E266" s="1064" t="s">
        <v>1395</v>
      </c>
      <c r="F266" s="746" t="s">
        <v>1382</v>
      </c>
      <c r="G266" s="965"/>
      <c r="H266" s="971"/>
      <c r="I266" s="1060"/>
      <c r="J266" s="967" t="s">
        <v>1384</v>
      </c>
      <c r="K266" s="965"/>
      <c r="L266" s="692"/>
    </row>
    <row r="267" spans="2:12" x14ac:dyDescent="0.25">
      <c r="B267" s="825"/>
      <c r="C267" s="745"/>
      <c r="D267" s="1063" t="s">
        <v>1396</v>
      </c>
      <c r="E267" s="1064" t="s">
        <v>1397</v>
      </c>
      <c r="F267" s="746" t="s">
        <v>1382</v>
      </c>
      <c r="G267" s="965"/>
      <c r="H267" s="971"/>
      <c r="I267" s="1060"/>
      <c r="J267" s="967" t="s">
        <v>1384</v>
      </c>
      <c r="K267" s="965"/>
      <c r="L267" s="692"/>
    </row>
    <row r="268" spans="2:12" x14ac:dyDescent="0.25">
      <c r="B268" s="825"/>
      <c r="C268" s="745"/>
      <c r="D268" s="1063" t="s">
        <v>1398</v>
      </c>
      <c r="E268" s="1064" t="s">
        <v>1399</v>
      </c>
      <c r="F268" s="746" t="s">
        <v>1382</v>
      </c>
      <c r="G268" s="965"/>
      <c r="H268" s="971"/>
      <c r="I268" s="1060"/>
      <c r="J268" s="967" t="s">
        <v>1384</v>
      </c>
      <c r="K268" s="965"/>
      <c r="L268" s="692"/>
    </row>
    <row r="269" spans="2:12" ht="15.75" thickBot="1" x14ac:dyDescent="0.3">
      <c r="B269" s="1093" t="s">
        <v>1128</v>
      </c>
      <c r="C269" s="1094" t="s">
        <v>1400</v>
      </c>
      <c r="D269" s="1095" t="s">
        <v>1401</v>
      </c>
      <c r="E269" s="1096" t="s">
        <v>1402</v>
      </c>
      <c r="F269" s="1097" t="s">
        <v>1403</v>
      </c>
      <c r="G269" s="1002" t="s">
        <v>1404</v>
      </c>
      <c r="H269" s="1003"/>
      <c r="I269" s="1098"/>
      <c r="J269" s="1099" t="s">
        <v>1405</v>
      </c>
      <c r="K269" s="1002" t="s">
        <v>1406</v>
      </c>
      <c r="L269" s="692"/>
    </row>
    <row r="270" spans="2:12" ht="15.75" thickBot="1" x14ac:dyDescent="0.3">
      <c r="B270" s="692"/>
      <c r="C270" s="772"/>
      <c r="D270" s="772"/>
      <c r="E270" s="772"/>
      <c r="F270" s="772"/>
      <c r="G270" s="772"/>
      <c r="H270" s="773"/>
      <c r="I270" s="774"/>
      <c r="J270" s="772"/>
      <c r="K270" s="772"/>
      <c r="L270" s="692"/>
    </row>
    <row r="271" spans="2:12" ht="16.5" thickBot="1" x14ac:dyDescent="0.3">
      <c r="B271" s="775" t="s">
        <v>616</v>
      </c>
      <c r="C271" s="772"/>
      <c r="D271" s="772"/>
      <c r="E271" s="772"/>
      <c r="F271" s="702" t="s">
        <v>617</v>
      </c>
      <c r="G271" s="772"/>
      <c r="H271" s="704" t="s">
        <v>618</v>
      </c>
      <c r="I271" s="777" t="s">
        <v>423</v>
      </c>
      <c r="J271" s="955" t="s">
        <v>1407</v>
      </c>
      <c r="K271" s="956" t="s">
        <v>1408</v>
      </c>
      <c r="L271" s="692"/>
    </row>
    <row r="272" spans="2:12" ht="28.5" x14ac:dyDescent="0.25">
      <c r="B272" s="1100">
        <v>9</v>
      </c>
      <c r="C272" s="1101" t="s">
        <v>308</v>
      </c>
      <c r="D272" s="1102">
        <v>6</v>
      </c>
      <c r="E272" s="1103" t="s">
        <v>308</v>
      </c>
      <c r="F272" s="961" t="s">
        <v>1409</v>
      </c>
      <c r="G272" s="1104" t="s">
        <v>1410</v>
      </c>
      <c r="H272" s="1105">
        <v>311925402</v>
      </c>
      <c r="I272" s="1106">
        <v>4.3940192273906088E-3</v>
      </c>
      <c r="J272" s="715" t="s">
        <v>1411</v>
      </c>
      <c r="K272" s="1107" t="s">
        <v>1412</v>
      </c>
      <c r="L272" s="692"/>
    </row>
    <row r="273" spans="2:12" x14ac:dyDescent="0.25">
      <c r="B273" s="1108" t="s">
        <v>1413</v>
      </c>
      <c r="C273" s="1109" t="s">
        <v>1414</v>
      </c>
      <c r="D273" s="1110" t="s">
        <v>1415</v>
      </c>
      <c r="E273" s="1111" t="s">
        <v>264</v>
      </c>
      <c r="F273" s="711" t="s">
        <v>1409</v>
      </c>
      <c r="G273" s="712"/>
      <c r="H273" s="735"/>
      <c r="I273" s="714"/>
      <c r="J273" s="715" t="s">
        <v>1411</v>
      </c>
      <c r="K273" s="712"/>
      <c r="L273" s="692"/>
    </row>
    <row r="274" spans="2:12" x14ac:dyDescent="0.25">
      <c r="B274" s="1112"/>
      <c r="C274" s="851"/>
      <c r="D274" s="1110" t="s">
        <v>1089</v>
      </c>
      <c r="E274" s="1111" t="s">
        <v>1416</v>
      </c>
      <c r="F274" s="711" t="s">
        <v>1409</v>
      </c>
      <c r="G274" s="712"/>
      <c r="H274" s="735"/>
      <c r="I274" s="714"/>
      <c r="J274" s="715" t="s">
        <v>1411</v>
      </c>
      <c r="K274" s="712"/>
      <c r="L274" s="692"/>
    </row>
    <row r="275" spans="2:12" x14ac:dyDescent="0.25">
      <c r="B275" s="1112"/>
      <c r="C275" s="851"/>
      <c r="D275" s="1110" t="s">
        <v>1065</v>
      </c>
      <c r="E275" s="1111" t="s">
        <v>1417</v>
      </c>
      <c r="F275" s="711" t="s">
        <v>1409</v>
      </c>
      <c r="G275" s="712"/>
      <c r="H275" s="735"/>
      <c r="I275" s="714"/>
      <c r="J275" s="715" t="s">
        <v>1411</v>
      </c>
      <c r="K275" s="712"/>
      <c r="L275" s="692"/>
    </row>
    <row r="276" spans="2:12" x14ac:dyDescent="0.25">
      <c r="B276" s="1113"/>
      <c r="C276" s="746"/>
      <c r="D276" s="1114" t="s">
        <v>1084</v>
      </c>
      <c r="E276" s="1115" t="s">
        <v>1418</v>
      </c>
      <c r="F276" s="746" t="s">
        <v>1409</v>
      </c>
      <c r="G276" s="965"/>
      <c r="H276" s="971"/>
      <c r="I276" s="1060"/>
      <c r="J276" s="967" t="s">
        <v>1411</v>
      </c>
      <c r="K276" s="965"/>
      <c r="L276" s="692"/>
    </row>
    <row r="277" spans="2:12" x14ac:dyDescent="0.25">
      <c r="B277" s="1113"/>
      <c r="C277" s="746"/>
      <c r="D277" s="1114" t="s">
        <v>1419</v>
      </c>
      <c r="E277" s="1115" t="s">
        <v>1420</v>
      </c>
      <c r="F277" s="746" t="s">
        <v>1409</v>
      </c>
      <c r="G277" s="965"/>
      <c r="H277" s="971"/>
      <c r="I277" s="1060"/>
      <c r="J277" s="967" t="s">
        <v>1411</v>
      </c>
      <c r="K277" s="965"/>
      <c r="L277" s="692"/>
    </row>
    <row r="278" spans="2:12" s="793" customFormat="1" x14ac:dyDescent="0.25">
      <c r="B278" s="1116"/>
      <c r="C278" s="746"/>
      <c r="D278" s="1114" t="s">
        <v>1421</v>
      </c>
      <c r="E278" s="1115" t="s">
        <v>1422</v>
      </c>
      <c r="F278" s="746" t="s">
        <v>1409</v>
      </c>
      <c r="G278" s="965"/>
      <c r="H278" s="971"/>
      <c r="I278" s="1060"/>
      <c r="J278" s="967" t="s">
        <v>1411</v>
      </c>
      <c r="K278" s="965"/>
    </row>
    <row r="279" spans="2:12" x14ac:dyDescent="0.25">
      <c r="B279" s="1116"/>
      <c r="C279" s="746"/>
      <c r="D279" s="1114" t="s">
        <v>1423</v>
      </c>
      <c r="E279" s="1115" t="s">
        <v>1424</v>
      </c>
      <c r="F279" s="746" t="s">
        <v>1409</v>
      </c>
      <c r="G279" s="965"/>
      <c r="H279" s="971"/>
      <c r="I279" s="1060"/>
      <c r="J279" s="967" t="s">
        <v>1411</v>
      </c>
      <c r="K279" s="965"/>
    </row>
    <row r="280" spans="2:12" x14ac:dyDescent="0.25">
      <c r="B280" s="1117" t="s">
        <v>1425</v>
      </c>
      <c r="C280" s="1109" t="s">
        <v>337</v>
      </c>
      <c r="D280" s="1114" t="s">
        <v>1060</v>
      </c>
      <c r="E280" s="1115" t="s">
        <v>1426</v>
      </c>
      <c r="F280" s="746" t="s">
        <v>1427</v>
      </c>
      <c r="G280" s="965" t="s">
        <v>1428</v>
      </c>
      <c r="H280" s="971">
        <v>161748141</v>
      </c>
      <c r="I280" s="1060">
        <v>2.2785077361179044E-3</v>
      </c>
      <c r="J280" s="967" t="s">
        <v>1411</v>
      </c>
      <c r="K280" s="712"/>
      <c r="L280" s="692"/>
    </row>
    <row r="281" spans="2:12" s="793" customFormat="1" x14ac:dyDescent="0.25">
      <c r="B281" s="1118" t="s">
        <v>1429</v>
      </c>
      <c r="C281" s="1109" t="s">
        <v>1430</v>
      </c>
      <c r="D281" s="1114" t="s">
        <v>1431</v>
      </c>
      <c r="E281" s="1115" t="s">
        <v>1432</v>
      </c>
      <c r="F281" s="746" t="s">
        <v>1433</v>
      </c>
      <c r="G281" s="965" t="s">
        <v>1434</v>
      </c>
      <c r="H281" s="971">
        <v>16786806</v>
      </c>
      <c r="I281" s="1060">
        <v>2.364717584958856E-4</v>
      </c>
      <c r="J281" s="967" t="s">
        <v>1411</v>
      </c>
      <c r="K281" s="965"/>
    </row>
    <row r="282" spans="2:12" x14ac:dyDescent="0.25">
      <c r="B282" s="1119" t="s">
        <v>1435</v>
      </c>
      <c r="C282" s="1120" t="s">
        <v>1436</v>
      </c>
      <c r="D282" s="1121" t="s">
        <v>1437</v>
      </c>
      <c r="E282" s="1122" t="s">
        <v>310</v>
      </c>
      <c r="F282" s="727" t="s">
        <v>1438</v>
      </c>
      <c r="G282" s="728" t="s">
        <v>1439</v>
      </c>
      <c r="H282" s="729">
        <v>21557777</v>
      </c>
      <c r="I282" s="730">
        <v>3.0367929649345783E-4</v>
      </c>
      <c r="J282" s="731" t="s">
        <v>1440</v>
      </c>
      <c r="K282" s="728" t="s">
        <v>1441</v>
      </c>
      <c r="L282" s="692"/>
    </row>
    <row r="283" spans="2:12" x14ac:dyDescent="0.25">
      <c r="B283" s="1113"/>
      <c r="C283" s="746"/>
      <c r="D283" s="1114" t="s">
        <v>1442</v>
      </c>
      <c r="E283" s="1115" t="s">
        <v>1443</v>
      </c>
      <c r="F283" s="711" t="s">
        <v>1438</v>
      </c>
      <c r="G283" s="712"/>
      <c r="H283" s="735"/>
      <c r="I283" s="714"/>
      <c r="J283" s="715" t="s">
        <v>1440</v>
      </c>
      <c r="K283" s="712"/>
      <c r="L283" s="692"/>
    </row>
    <row r="284" spans="2:12" x14ac:dyDescent="0.25">
      <c r="B284" s="1113"/>
      <c r="C284" s="965"/>
      <c r="D284" s="1114" t="s">
        <v>1444</v>
      </c>
      <c r="E284" s="1115" t="s">
        <v>1445</v>
      </c>
      <c r="F284" s="711" t="s">
        <v>1438</v>
      </c>
      <c r="G284" s="712"/>
      <c r="H284" s="735"/>
      <c r="I284" s="714"/>
      <c r="J284" s="715" t="s">
        <v>1440</v>
      </c>
      <c r="K284" s="712"/>
      <c r="L284" s="692"/>
    </row>
    <row r="285" spans="2:12" x14ac:dyDescent="0.25">
      <c r="B285" s="1119" t="s">
        <v>1446</v>
      </c>
      <c r="C285" s="1123" t="s">
        <v>1447</v>
      </c>
      <c r="D285" s="1121" t="s">
        <v>1448</v>
      </c>
      <c r="E285" s="1122" t="s">
        <v>311</v>
      </c>
      <c r="F285" s="727" t="s">
        <v>1449</v>
      </c>
      <c r="G285" s="728" t="s">
        <v>1450</v>
      </c>
      <c r="H285" s="729">
        <v>169416085</v>
      </c>
      <c r="I285" s="730">
        <v>2.3865242463300298E-3</v>
      </c>
      <c r="J285" s="731" t="s">
        <v>1451</v>
      </c>
      <c r="K285" s="728" t="s">
        <v>1452</v>
      </c>
      <c r="L285" s="692"/>
    </row>
    <row r="286" spans="2:12" x14ac:dyDescent="0.25">
      <c r="B286" s="1117" t="s">
        <v>1453</v>
      </c>
      <c r="C286" s="1124" t="s">
        <v>1454</v>
      </c>
      <c r="D286" s="825"/>
      <c r="E286" s="1125"/>
      <c r="F286" s="711" t="s">
        <v>1449</v>
      </c>
      <c r="G286" s="712"/>
      <c r="H286" s="735"/>
      <c r="I286" s="714"/>
      <c r="J286" s="715" t="s">
        <v>1451</v>
      </c>
      <c r="K286" s="712"/>
      <c r="L286" s="692"/>
    </row>
    <row r="287" spans="2:12" x14ac:dyDescent="0.25">
      <c r="B287" s="1126" t="s">
        <v>1455</v>
      </c>
      <c r="C287" s="1127" t="s">
        <v>1456</v>
      </c>
      <c r="D287" s="1128" t="s">
        <v>1457</v>
      </c>
      <c r="E287" s="1129" t="s">
        <v>312</v>
      </c>
      <c r="F287" s="1130" t="s">
        <v>1458</v>
      </c>
      <c r="G287" s="1071" t="s">
        <v>1459</v>
      </c>
      <c r="H287" s="1072">
        <v>199305178</v>
      </c>
      <c r="I287" s="1073">
        <v>2.8075648172139174E-3</v>
      </c>
      <c r="J287" s="1131" t="s">
        <v>1460</v>
      </c>
      <c r="K287" s="1071" t="s">
        <v>1461</v>
      </c>
      <c r="L287" s="692"/>
    </row>
    <row r="288" spans="2:12" ht="15.75" thickBot="1" x14ac:dyDescent="0.3">
      <c r="B288" s="1132">
        <v>97</v>
      </c>
      <c r="C288" s="1133" t="s">
        <v>1462</v>
      </c>
      <c r="D288" s="1134" t="s">
        <v>1463</v>
      </c>
      <c r="E288" s="1133" t="s">
        <v>1462</v>
      </c>
      <c r="F288" s="907" t="s">
        <v>1464</v>
      </c>
      <c r="G288" s="904" t="s">
        <v>1465</v>
      </c>
      <c r="H288" s="905"/>
      <c r="I288" s="906"/>
      <c r="J288" s="907" t="s">
        <v>1466</v>
      </c>
      <c r="K288" s="904" t="s">
        <v>1467</v>
      </c>
      <c r="L288" s="692"/>
    </row>
    <row r="289" spans="7:8" ht="15.75" thickBot="1" x14ac:dyDescent="0.3"/>
    <row r="290" spans="7:8" ht="15.75" thickBot="1" x14ac:dyDescent="0.3">
      <c r="G290" s="1137" t="s">
        <v>1468</v>
      </c>
      <c r="H290" s="1138">
        <v>70988629284</v>
      </c>
    </row>
  </sheetData>
  <mergeCells count="7">
    <mergeCell ref="B1:K1"/>
    <mergeCell ref="B2:E2"/>
    <mergeCell ref="F2:K2"/>
    <mergeCell ref="B3:C3"/>
    <mergeCell ref="D3:E3"/>
    <mergeCell ref="F3:G3"/>
    <mergeCell ref="J3:K3"/>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0"/>
  <sheetViews>
    <sheetView topLeftCell="A254" workbookViewId="0">
      <selection activeCell="E277" sqref="E277"/>
    </sheetView>
  </sheetViews>
  <sheetFormatPr baseColWidth="10" defaultColWidth="11.42578125" defaultRowHeight="15" x14ac:dyDescent="0.25"/>
  <cols>
    <col min="1" max="1" width="4.7109375" style="692" customWidth="1"/>
    <col min="2" max="2" width="13.140625" style="1075" customWidth="1"/>
    <col min="3" max="3" width="63.140625" style="1075" customWidth="1"/>
    <col min="4" max="4" width="20.42578125" style="1075" customWidth="1"/>
    <col min="5" max="5" width="77.7109375" style="1075" customWidth="1"/>
    <col min="6" max="6" width="6.5703125" style="692" customWidth="1"/>
    <col min="7" max="7" width="75.140625" style="692" customWidth="1"/>
    <col min="8" max="8" width="16.5703125" style="1135" customWidth="1"/>
    <col min="9" max="9" width="8.42578125" style="1135" customWidth="1"/>
    <col min="10" max="10" width="4.28515625" style="692" bestFit="1" customWidth="1"/>
    <col min="11" max="11" width="77.140625" style="692" customWidth="1"/>
    <col min="13" max="13" width="52.85546875" style="692" customWidth="1"/>
    <col min="14" max="14" width="4.5703125" style="692" customWidth="1"/>
    <col min="15" max="15" width="2" style="692" customWidth="1"/>
    <col min="16" max="16" width="11.42578125" style="692"/>
    <col min="17" max="17" width="11.140625" style="692" customWidth="1"/>
    <col min="18" max="16384" width="11.42578125" style="692"/>
  </cols>
  <sheetData>
    <row r="1" spans="2:12" ht="24" thickBot="1" x14ac:dyDescent="0.3">
      <c r="B1" s="1750" t="s">
        <v>1469</v>
      </c>
      <c r="C1" s="1751"/>
      <c r="D1" s="1751"/>
      <c r="E1" s="1751"/>
      <c r="F1" s="1751"/>
      <c r="G1" s="1751"/>
      <c r="H1" s="1751"/>
      <c r="I1" s="1751"/>
      <c r="J1" s="1751"/>
      <c r="K1" s="1752"/>
    </row>
    <row r="2" spans="2:12" ht="21" thickBot="1" x14ac:dyDescent="0.3">
      <c r="B2" s="1753" t="s">
        <v>608</v>
      </c>
      <c r="C2" s="1754"/>
      <c r="D2" s="1754"/>
      <c r="E2" s="1755"/>
      <c r="F2" s="1753" t="s">
        <v>609</v>
      </c>
      <c r="G2" s="1754"/>
      <c r="H2" s="1754"/>
      <c r="I2" s="1754"/>
      <c r="J2" s="1754"/>
      <c r="K2" s="1755"/>
    </row>
    <row r="3" spans="2:12" ht="21" thickBot="1" x14ac:dyDescent="0.3">
      <c r="B3" s="1756" t="s">
        <v>610</v>
      </c>
      <c r="C3" s="1757"/>
      <c r="D3" s="1756" t="s">
        <v>611</v>
      </c>
      <c r="E3" s="1757"/>
      <c r="F3" s="1758" t="s">
        <v>612</v>
      </c>
      <c r="G3" s="1759"/>
      <c r="H3" s="693" t="s">
        <v>613</v>
      </c>
      <c r="I3" s="693"/>
      <c r="J3" s="1758" t="s">
        <v>614</v>
      </c>
      <c r="K3" s="1759"/>
    </row>
    <row r="4" spans="2:12" ht="24" thickBot="1" x14ac:dyDescent="0.3">
      <c r="B4" s="695"/>
      <c r="C4" s="695"/>
      <c r="D4" s="695"/>
      <c r="E4" s="695"/>
      <c r="F4" s="696"/>
      <c r="G4" s="696"/>
      <c r="H4" s="697" t="s">
        <v>1470</v>
      </c>
      <c r="I4" s="697"/>
      <c r="J4" s="696"/>
      <c r="K4" s="696"/>
      <c r="L4" s="699"/>
    </row>
    <row r="5" spans="2:12" ht="24" thickBot="1" x14ac:dyDescent="0.3">
      <c r="B5" s="700" t="s">
        <v>616</v>
      </c>
      <c r="C5" s="692"/>
      <c r="D5" s="701"/>
      <c r="E5" s="701"/>
      <c r="F5" s="702" t="s">
        <v>617</v>
      </c>
      <c r="G5" s="703"/>
      <c r="H5" s="704" t="s">
        <v>618</v>
      </c>
      <c r="I5" s="1139"/>
      <c r="J5" s="706" t="s">
        <v>620</v>
      </c>
      <c r="K5" s="707" t="s">
        <v>621</v>
      </c>
      <c r="L5" s="692"/>
    </row>
    <row r="6" spans="2:12" x14ac:dyDescent="0.25">
      <c r="B6" s="708" t="s">
        <v>622</v>
      </c>
      <c r="C6" s="709" t="s">
        <v>623</v>
      </c>
      <c r="D6" s="710" t="s">
        <v>622</v>
      </c>
      <c r="E6" s="709" t="s">
        <v>623</v>
      </c>
      <c r="F6" s="711" t="s">
        <v>624</v>
      </c>
      <c r="G6" s="712" t="s">
        <v>625</v>
      </c>
      <c r="H6" s="735">
        <v>118301700</v>
      </c>
      <c r="I6" s="1140">
        <v>3.3823656604444249E-3</v>
      </c>
      <c r="J6" s="715" t="s">
        <v>626</v>
      </c>
      <c r="K6" s="712" t="s">
        <v>627</v>
      </c>
      <c r="L6" s="692"/>
    </row>
    <row r="7" spans="2:12" x14ac:dyDescent="0.25">
      <c r="B7" s="716" t="s">
        <v>628</v>
      </c>
      <c r="C7" s="717" t="s">
        <v>257</v>
      </c>
      <c r="D7" s="716" t="s">
        <v>629</v>
      </c>
      <c r="E7" s="718" t="s">
        <v>257</v>
      </c>
      <c r="F7" s="719" t="s">
        <v>630</v>
      </c>
      <c r="G7" s="720" t="s">
        <v>631</v>
      </c>
      <c r="H7" s="721">
        <v>1578117046</v>
      </c>
      <c r="I7" s="1141">
        <v>4.5119967883406532E-2</v>
      </c>
      <c r="J7" s="723" t="s">
        <v>626</v>
      </c>
      <c r="K7" s="720"/>
      <c r="L7" s="692"/>
    </row>
    <row r="8" spans="2:12" x14ac:dyDescent="0.25">
      <c r="B8" s="724">
        <v>0</v>
      </c>
      <c r="C8" s="725" t="s">
        <v>256</v>
      </c>
      <c r="D8" s="724">
        <v>0</v>
      </c>
      <c r="E8" s="726" t="s">
        <v>256</v>
      </c>
      <c r="F8" s="727" t="s">
        <v>632</v>
      </c>
      <c r="G8" s="728" t="s">
        <v>633</v>
      </c>
      <c r="H8" s="729">
        <v>6628458713</v>
      </c>
      <c r="I8" s="1142">
        <v>0.18951436143795775</v>
      </c>
      <c r="J8" s="731" t="s">
        <v>634</v>
      </c>
      <c r="K8" s="728" t="s">
        <v>635</v>
      </c>
      <c r="L8" s="692"/>
    </row>
    <row r="9" spans="2:12" x14ac:dyDescent="0.25">
      <c r="B9" s="732" t="s">
        <v>636</v>
      </c>
      <c r="C9" s="733" t="s">
        <v>258</v>
      </c>
      <c r="D9" s="732" t="s">
        <v>636</v>
      </c>
      <c r="E9" s="734" t="s">
        <v>258</v>
      </c>
      <c r="F9" s="711" t="s">
        <v>632</v>
      </c>
      <c r="G9" s="712"/>
      <c r="H9" s="735"/>
      <c r="I9" s="853"/>
      <c r="J9" s="715" t="s">
        <v>634</v>
      </c>
      <c r="K9" s="712"/>
      <c r="L9" s="692"/>
    </row>
    <row r="10" spans="2:12" x14ac:dyDescent="0.25">
      <c r="B10" s="732" t="s">
        <v>637</v>
      </c>
      <c r="C10" s="733" t="s">
        <v>638</v>
      </c>
      <c r="D10" s="732" t="s">
        <v>637</v>
      </c>
      <c r="E10" s="734" t="s">
        <v>638</v>
      </c>
      <c r="F10" s="711" t="s">
        <v>632</v>
      </c>
      <c r="G10" s="712"/>
      <c r="H10" s="735"/>
      <c r="I10" s="853"/>
      <c r="J10" s="715" t="s">
        <v>634</v>
      </c>
      <c r="K10" s="712"/>
      <c r="L10" s="692"/>
    </row>
    <row r="11" spans="2:12" x14ac:dyDescent="0.25">
      <c r="B11" s="736"/>
      <c r="C11" s="737"/>
      <c r="D11" s="732" t="s">
        <v>639</v>
      </c>
      <c r="E11" s="734" t="s">
        <v>640</v>
      </c>
      <c r="F11" s="711" t="s">
        <v>632</v>
      </c>
      <c r="G11" s="712"/>
      <c r="H11" s="735"/>
      <c r="I11" s="853"/>
      <c r="J11" s="715" t="s">
        <v>634</v>
      </c>
      <c r="K11" s="712"/>
      <c r="L11" s="692"/>
    </row>
    <row r="12" spans="2:12" x14ac:dyDescent="0.25">
      <c r="B12" s="736"/>
      <c r="C12" s="737"/>
      <c r="D12" s="732" t="s">
        <v>641</v>
      </c>
      <c r="E12" s="734" t="s">
        <v>642</v>
      </c>
      <c r="F12" s="711" t="s">
        <v>632</v>
      </c>
      <c r="G12" s="712"/>
      <c r="H12" s="735"/>
      <c r="I12" s="853"/>
      <c r="J12" s="715" t="s">
        <v>634</v>
      </c>
      <c r="K12" s="712"/>
      <c r="L12" s="692"/>
    </row>
    <row r="13" spans="2:12" x14ac:dyDescent="0.25">
      <c r="B13" s="732" t="s">
        <v>643</v>
      </c>
      <c r="C13" s="738" t="s">
        <v>644</v>
      </c>
      <c r="D13" s="732" t="s">
        <v>645</v>
      </c>
      <c r="E13" s="734" t="s">
        <v>644</v>
      </c>
      <c r="F13" s="711" t="s">
        <v>646</v>
      </c>
      <c r="G13" s="712" t="s">
        <v>647</v>
      </c>
      <c r="H13" s="735">
        <v>178259531</v>
      </c>
      <c r="I13" s="1140">
        <v>5.0966208964142393E-3</v>
      </c>
      <c r="J13" s="715" t="s">
        <v>634</v>
      </c>
      <c r="K13" s="712"/>
      <c r="L13" s="692"/>
    </row>
    <row r="14" spans="2:12" x14ac:dyDescent="0.25">
      <c r="B14" s="732" t="s">
        <v>648</v>
      </c>
      <c r="C14" s="738" t="s">
        <v>649</v>
      </c>
      <c r="D14" s="732" t="s">
        <v>643</v>
      </c>
      <c r="E14" s="734" t="s">
        <v>649</v>
      </c>
      <c r="F14" s="711" t="s">
        <v>650</v>
      </c>
      <c r="G14" s="712" t="s">
        <v>651</v>
      </c>
      <c r="H14" s="735">
        <v>12669681</v>
      </c>
      <c r="I14" s="1140">
        <v>3.6223903750483028E-4</v>
      </c>
      <c r="J14" s="715" t="s">
        <v>634</v>
      </c>
      <c r="K14" s="712"/>
      <c r="L14" s="692"/>
    </row>
    <row r="15" spans="2:12" x14ac:dyDescent="0.25">
      <c r="B15" s="732" t="s">
        <v>652</v>
      </c>
      <c r="C15" s="738" t="s">
        <v>653</v>
      </c>
      <c r="D15" s="732" t="s">
        <v>648</v>
      </c>
      <c r="E15" s="734" t="s">
        <v>654</v>
      </c>
      <c r="F15" s="711" t="s">
        <v>655</v>
      </c>
      <c r="G15" s="712" t="s">
        <v>656</v>
      </c>
      <c r="H15" s="735">
        <v>25569036</v>
      </c>
      <c r="I15" s="1140">
        <v>7.3104468775230848E-4</v>
      </c>
      <c r="J15" s="715" t="s">
        <v>634</v>
      </c>
      <c r="K15" s="712"/>
      <c r="L15" s="692"/>
    </row>
    <row r="16" spans="2:12" x14ac:dyDescent="0.25">
      <c r="B16" s="732" t="s">
        <v>657</v>
      </c>
      <c r="C16" s="738" t="s">
        <v>658</v>
      </c>
      <c r="D16" s="732" t="s">
        <v>652</v>
      </c>
      <c r="E16" s="734" t="s">
        <v>658</v>
      </c>
      <c r="F16" s="711" t="s">
        <v>659</v>
      </c>
      <c r="G16" s="712" t="s">
        <v>660</v>
      </c>
      <c r="H16" s="735">
        <v>21640233</v>
      </c>
      <c r="I16" s="1140">
        <v>6.1871622287098355E-4</v>
      </c>
      <c r="J16" s="715" t="s">
        <v>634</v>
      </c>
      <c r="K16" s="712"/>
      <c r="L16" s="692"/>
    </row>
    <row r="17" spans="2:12" x14ac:dyDescent="0.25">
      <c r="B17" s="716" t="s">
        <v>645</v>
      </c>
      <c r="C17" s="739" t="s">
        <v>661</v>
      </c>
      <c r="D17" s="716" t="s">
        <v>657</v>
      </c>
      <c r="E17" s="740" t="s">
        <v>661</v>
      </c>
      <c r="F17" s="719" t="s">
        <v>662</v>
      </c>
      <c r="G17" s="720" t="s">
        <v>663</v>
      </c>
      <c r="H17" s="721">
        <v>10741143</v>
      </c>
      <c r="I17" s="1141">
        <v>3.0710017892492678E-4</v>
      </c>
      <c r="J17" s="723" t="s">
        <v>634</v>
      </c>
      <c r="K17" s="720"/>
      <c r="L17" s="692"/>
    </row>
    <row r="18" spans="2:12" x14ac:dyDescent="0.25">
      <c r="B18" s="741" t="s">
        <v>639</v>
      </c>
      <c r="C18" s="742" t="s">
        <v>664</v>
      </c>
      <c r="D18" s="741" t="s">
        <v>665</v>
      </c>
      <c r="E18" s="743" t="s">
        <v>666</v>
      </c>
      <c r="F18" s="727" t="s">
        <v>667</v>
      </c>
      <c r="G18" s="728" t="s">
        <v>668</v>
      </c>
      <c r="H18" s="729">
        <v>191258296</v>
      </c>
      <c r="I18" s="1142">
        <v>5.468268779447086E-3</v>
      </c>
      <c r="J18" s="731" t="s">
        <v>669</v>
      </c>
      <c r="K18" s="728" t="s">
        <v>670</v>
      </c>
      <c r="L18" s="692"/>
    </row>
    <row r="19" spans="2:12" x14ac:dyDescent="0.25">
      <c r="B19" s="744"/>
      <c r="C19" s="745"/>
      <c r="D19" s="732" t="s">
        <v>671</v>
      </c>
      <c r="E19" s="734" t="s">
        <v>672</v>
      </c>
      <c r="F19" s="711" t="s">
        <v>667</v>
      </c>
      <c r="G19" s="712"/>
      <c r="H19" s="735"/>
      <c r="I19" s="853"/>
      <c r="J19" s="715" t="s">
        <v>669</v>
      </c>
      <c r="K19" s="712"/>
      <c r="L19" s="692"/>
    </row>
    <row r="20" spans="2:12" x14ac:dyDescent="0.25">
      <c r="B20" s="744"/>
      <c r="C20" s="746"/>
      <c r="D20" s="732" t="s">
        <v>673</v>
      </c>
      <c r="E20" s="734" t="s">
        <v>674</v>
      </c>
      <c r="F20" s="711" t="s">
        <v>667</v>
      </c>
      <c r="G20" s="712"/>
      <c r="H20" s="735"/>
      <c r="I20" s="853"/>
      <c r="J20" s="715" t="s">
        <v>669</v>
      </c>
      <c r="K20" s="712"/>
      <c r="L20" s="692"/>
    </row>
    <row r="21" spans="2:12" x14ac:dyDescent="0.25">
      <c r="B21" s="744"/>
      <c r="C21" s="746"/>
      <c r="D21" s="732" t="s">
        <v>675</v>
      </c>
      <c r="E21" s="747" t="s">
        <v>676</v>
      </c>
      <c r="F21" s="711" t="s">
        <v>667</v>
      </c>
      <c r="G21" s="712"/>
      <c r="H21" s="735"/>
      <c r="I21" s="853"/>
      <c r="J21" s="715" t="s">
        <v>669</v>
      </c>
      <c r="K21" s="712"/>
      <c r="L21" s="692"/>
    </row>
    <row r="22" spans="2:12" x14ac:dyDescent="0.25">
      <c r="B22" s="744"/>
      <c r="C22" s="746"/>
      <c r="D22" s="732" t="s">
        <v>677</v>
      </c>
      <c r="E22" s="747" t="s">
        <v>678</v>
      </c>
      <c r="F22" s="711" t="s">
        <v>667</v>
      </c>
      <c r="G22" s="712"/>
      <c r="H22" s="735"/>
      <c r="I22" s="853"/>
      <c r="J22" s="715" t="s">
        <v>669</v>
      </c>
      <c r="K22" s="712"/>
      <c r="L22" s="692"/>
    </row>
    <row r="23" spans="2:12" x14ac:dyDescent="0.25">
      <c r="B23" s="744"/>
      <c r="C23" s="748"/>
      <c r="D23" s="749" t="s">
        <v>679</v>
      </c>
      <c r="E23" s="747" t="s">
        <v>680</v>
      </c>
      <c r="F23" s="711" t="s">
        <v>667</v>
      </c>
      <c r="G23" s="712"/>
      <c r="H23" s="735"/>
      <c r="I23" s="853"/>
      <c r="J23" s="715" t="s">
        <v>669</v>
      </c>
      <c r="K23" s="712"/>
      <c r="L23" s="692"/>
    </row>
    <row r="24" spans="2:12" x14ac:dyDescent="0.25">
      <c r="B24" s="744"/>
      <c r="C24" s="748"/>
      <c r="D24" s="749" t="s">
        <v>681</v>
      </c>
      <c r="E24" s="734" t="s">
        <v>682</v>
      </c>
      <c r="F24" s="711" t="s">
        <v>667</v>
      </c>
      <c r="G24" s="712"/>
      <c r="H24" s="735"/>
      <c r="I24" s="853"/>
      <c r="J24" s="715" t="s">
        <v>669</v>
      </c>
      <c r="K24" s="712"/>
      <c r="L24" s="692"/>
    </row>
    <row r="25" spans="2:12" x14ac:dyDescent="0.25">
      <c r="B25" s="744"/>
      <c r="C25" s="748"/>
      <c r="D25" s="732" t="s">
        <v>683</v>
      </c>
      <c r="E25" s="734" t="s">
        <v>684</v>
      </c>
      <c r="F25" s="711" t="s">
        <v>667</v>
      </c>
      <c r="G25" s="712"/>
      <c r="H25" s="735"/>
      <c r="I25" s="853"/>
      <c r="J25" s="715" t="s">
        <v>669</v>
      </c>
      <c r="K25" s="712"/>
      <c r="L25" s="692"/>
    </row>
    <row r="26" spans="2:12" x14ac:dyDescent="0.25">
      <c r="B26" s="750"/>
      <c r="C26" s="751"/>
      <c r="D26" s="716" t="s">
        <v>685</v>
      </c>
      <c r="E26" s="718" t="s">
        <v>686</v>
      </c>
      <c r="F26" s="719" t="s">
        <v>667</v>
      </c>
      <c r="G26" s="720"/>
      <c r="H26" s="721"/>
      <c r="I26" s="1143"/>
      <c r="J26" s="723" t="s">
        <v>669</v>
      </c>
      <c r="K26" s="720"/>
      <c r="L26" s="692"/>
    </row>
    <row r="27" spans="2:12" ht="28.5" x14ac:dyDescent="0.25">
      <c r="B27" s="752" t="s">
        <v>687</v>
      </c>
      <c r="C27" s="753" t="s">
        <v>688</v>
      </c>
      <c r="D27" s="752" t="s">
        <v>689</v>
      </c>
      <c r="E27" s="754" t="s">
        <v>690</v>
      </c>
      <c r="F27" s="727" t="s">
        <v>691</v>
      </c>
      <c r="G27" s="755" t="s">
        <v>692</v>
      </c>
      <c r="H27" s="756">
        <v>1048345</v>
      </c>
      <c r="I27" s="1144">
        <v>2.9973247453744201E-5</v>
      </c>
      <c r="J27" s="731" t="s">
        <v>693</v>
      </c>
      <c r="K27" s="755" t="s">
        <v>694</v>
      </c>
      <c r="L27" s="692"/>
    </row>
    <row r="28" spans="2:12" x14ac:dyDescent="0.25">
      <c r="B28" s="732" t="s">
        <v>695</v>
      </c>
      <c r="C28" s="733" t="s">
        <v>696</v>
      </c>
      <c r="D28" s="732" t="s">
        <v>697</v>
      </c>
      <c r="E28" s="734" t="s">
        <v>698</v>
      </c>
      <c r="F28" s="711" t="s">
        <v>699</v>
      </c>
      <c r="G28" s="712" t="s">
        <v>700</v>
      </c>
      <c r="H28" s="735">
        <v>15927623</v>
      </c>
      <c r="I28" s="1140">
        <v>4.5538690557874324E-4</v>
      </c>
      <c r="J28" s="715" t="s">
        <v>693</v>
      </c>
      <c r="K28" s="712"/>
      <c r="L28" s="692"/>
    </row>
    <row r="29" spans="2:12" x14ac:dyDescent="0.25">
      <c r="B29" s="744"/>
      <c r="C29" s="745"/>
      <c r="D29" s="732" t="s">
        <v>701</v>
      </c>
      <c r="E29" s="734" t="s">
        <v>702</v>
      </c>
      <c r="F29" s="711" t="s">
        <v>699</v>
      </c>
      <c r="G29" s="712"/>
      <c r="H29" s="735"/>
      <c r="I29" s="853"/>
      <c r="J29" s="715" t="s">
        <v>693</v>
      </c>
      <c r="K29" s="712"/>
      <c r="L29" s="692"/>
    </row>
    <row r="30" spans="2:12" x14ac:dyDescent="0.25">
      <c r="B30" s="744"/>
      <c r="C30" s="746"/>
      <c r="D30" s="732" t="s">
        <v>703</v>
      </c>
      <c r="E30" s="747" t="s">
        <v>704</v>
      </c>
      <c r="F30" s="711" t="s">
        <v>699</v>
      </c>
      <c r="G30" s="712"/>
      <c r="H30" s="735"/>
      <c r="I30" s="853"/>
      <c r="J30" s="715" t="s">
        <v>693</v>
      </c>
      <c r="K30" s="712"/>
      <c r="L30" s="692"/>
    </row>
    <row r="31" spans="2:12" x14ac:dyDescent="0.25">
      <c r="B31" s="744"/>
      <c r="C31" s="746"/>
      <c r="D31" s="732" t="s">
        <v>705</v>
      </c>
      <c r="E31" s="747" t="s">
        <v>706</v>
      </c>
      <c r="F31" s="711" t="s">
        <v>699</v>
      </c>
      <c r="G31" s="712"/>
      <c r="H31" s="735"/>
      <c r="I31" s="853"/>
      <c r="J31" s="715" t="s">
        <v>693</v>
      </c>
      <c r="K31" s="712"/>
      <c r="L31" s="692"/>
    </row>
    <row r="32" spans="2:12" x14ac:dyDescent="0.25">
      <c r="B32" s="744"/>
      <c r="C32" s="746"/>
      <c r="D32" s="732" t="s">
        <v>707</v>
      </c>
      <c r="E32" s="747" t="s">
        <v>708</v>
      </c>
      <c r="F32" s="711" t="s">
        <v>699</v>
      </c>
      <c r="G32" s="712"/>
      <c r="H32" s="735"/>
      <c r="I32" s="853"/>
      <c r="J32" s="715" t="s">
        <v>693</v>
      </c>
      <c r="K32" s="712"/>
      <c r="L32" s="692"/>
    </row>
    <row r="33" spans="2:12" x14ac:dyDescent="0.25">
      <c r="B33" s="744"/>
      <c r="C33" s="746"/>
      <c r="D33" s="749" t="s">
        <v>709</v>
      </c>
      <c r="E33" s="747" t="s">
        <v>710</v>
      </c>
      <c r="F33" s="711" t="s">
        <v>699</v>
      </c>
      <c r="G33" s="712"/>
      <c r="H33" s="735"/>
      <c r="I33" s="853"/>
      <c r="J33" s="715" t="s">
        <v>693</v>
      </c>
      <c r="K33" s="712"/>
      <c r="L33" s="692"/>
    </row>
    <row r="34" spans="2:12" x14ac:dyDescent="0.25">
      <c r="B34" s="744"/>
      <c r="C34" s="746"/>
      <c r="D34" s="749" t="s">
        <v>711</v>
      </c>
      <c r="E34" s="747" t="s">
        <v>712</v>
      </c>
      <c r="F34" s="711" t="s">
        <v>699</v>
      </c>
      <c r="G34" s="712"/>
      <c r="H34" s="735"/>
      <c r="I34" s="853"/>
      <c r="J34" s="715" t="s">
        <v>693</v>
      </c>
      <c r="K34" s="712"/>
      <c r="L34" s="692"/>
    </row>
    <row r="35" spans="2:12" x14ac:dyDescent="0.25">
      <c r="B35" s="732" t="s">
        <v>713</v>
      </c>
      <c r="C35" s="758" t="s">
        <v>714</v>
      </c>
      <c r="D35" s="732" t="s">
        <v>715</v>
      </c>
      <c r="E35" s="734" t="s">
        <v>716</v>
      </c>
      <c r="F35" s="711" t="s">
        <v>717</v>
      </c>
      <c r="G35" s="712" t="s">
        <v>718</v>
      </c>
      <c r="H35" s="735">
        <v>13011192</v>
      </c>
      <c r="I35" s="1140">
        <v>3.7200318357427843E-4</v>
      </c>
      <c r="J35" s="715" t="s">
        <v>693</v>
      </c>
      <c r="K35" s="712"/>
      <c r="L35" s="692"/>
    </row>
    <row r="36" spans="2:12" x14ac:dyDescent="0.25">
      <c r="B36" s="744"/>
      <c r="C36" s="748"/>
      <c r="D36" s="732" t="s">
        <v>719</v>
      </c>
      <c r="E36" s="734" t="s">
        <v>720</v>
      </c>
      <c r="F36" s="711" t="s">
        <v>717</v>
      </c>
      <c r="G36" s="712"/>
      <c r="H36" s="735"/>
      <c r="I36" s="853"/>
      <c r="J36" s="715" t="s">
        <v>693</v>
      </c>
      <c r="K36" s="712"/>
      <c r="L36" s="692"/>
    </row>
    <row r="37" spans="2:12" x14ac:dyDescent="0.25">
      <c r="B37" s="744"/>
      <c r="C37" s="748"/>
      <c r="D37" s="732" t="s">
        <v>721</v>
      </c>
      <c r="E37" s="734" t="s">
        <v>722</v>
      </c>
      <c r="F37" s="711" t="s">
        <v>717</v>
      </c>
      <c r="G37" s="712"/>
      <c r="H37" s="735"/>
      <c r="I37" s="853"/>
      <c r="J37" s="715" t="s">
        <v>693</v>
      </c>
      <c r="K37" s="712"/>
      <c r="L37" s="692"/>
    </row>
    <row r="38" spans="2:12" x14ac:dyDescent="0.25">
      <c r="B38" s="759"/>
      <c r="C38" s="760"/>
      <c r="D38" s="716" t="s">
        <v>723</v>
      </c>
      <c r="E38" s="718" t="s">
        <v>724</v>
      </c>
      <c r="F38" s="719" t="s">
        <v>717</v>
      </c>
      <c r="G38" s="720"/>
      <c r="H38" s="721"/>
      <c r="I38" s="1143"/>
      <c r="J38" s="723" t="s">
        <v>693</v>
      </c>
      <c r="K38" s="720"/>
      <c r="L38" s="692"/>
    </row>
    <row r="39" spans="2:12" ht="15.75" thickBot="1" x14ac:dyDescent="0.3">
      <c r="B39" s="761" t="s">
        <v>701</v>
      </c>
      <c r="C39" s="762" t="s">
        <v>725</v>
      </c>
      <c r="D39" s="761" t="s">
        <v>726</v>
      </c>
      <c r="E39" s="763" t="s">
        <v>725</v>
      </c>
      <c r="F39" s="764" t="s">
        <v>727</v>
      </c>
      <c r="G39" s="765" t="s">
        <v>728</v>
      </c>
      <c r="H39" s="766"/>
      <c r="I39" s="1145"/>
      <c r="J39" s="768" t="s">
        <v>729</v>
      </c>
      <c r="K39" s="765" t="s">
        <v>730</v>
      </c>
      <c r="L39" s="692"/>
    </row>
    <row r="40" spans="2:12" ht="15.75" thickBot="1" x14ac:dyDescent="0.3">
      <c r="B40" s="769"/>
      <c r="C40" s="770"/>
      <c r="D40" s="771"/>
      <c r="E40" s="770"/>
      <c r="F40" s="711"/>
      <c r="G40" s="772"/>
      <c r="H40" s="773"/>
      <c r="I40" s="773"/>
      <c r="J40" s="772"/>
      <c r="K40" s="711"/>
      <c r="L40" s="692"/>
    </row>
    <row r="41" spans="2:12" ht="24" thickBot="1" x14ac:dyDescent="0.3">
      <c r="B41" s="775" t="s">
        <v>616</v>
      </c>
      <c r="C41" s="692"/>
      <c r="D41" s="776"/>
      <c r="E41" s="776"/>
      <c r="F41" s="702" t="s">
        <v>617</v>
      </c>
      <c r="G41" s="703"/>
      <c r="H41" s="704" t="s">
        <v>618</v>
      </c>
      <c r="I41" s="1146"/>
      <c r="J41" s="778" t="s">
        <v>731</v>
      </c>
      <c r="K41" s="707" t="s">
        <v>732</v>
      </c>
      <c r="L41" s="692"/>
    </row>
    <row r="42" spans="2:12" x14ac:dyDescent="0.25">
      <c r="B42" s="779">
        <v>1</v>
      </c>
      <c r="C42" s="780" t="s">
        <v>733</v>
      </c>
      <c r="D42" s="779">
        <v>1</v>
      </c>
      <c r="E42" s="780" t="s">
        <v>733</v>
      </c>
      <c r="F42" s="781" t="s">
        <v>734</v>
      </c>
      <c r="G42" s="782" t="s">
        <v>735</v>
      </c>
      <c r="H42" s="713">
        <v>71368497</v>
      </c>
      <c r="I42" s="1140">
        <v>2.0404977569242959E-3</v>
      </c>
      <c r="J42" s="715" t="s">
        <v>736</v>
      </c>
      <c r="K42" s="712" t="s">
        <v>737</v>
      </c>
      <c r="L42" s="692"/>
    </row>
    <row r="43" spans="2:12" x14ac:dyDescent="0.25">
      <c r="B43" s="783" t="s">
        <v>738</v>
      </c>
      <c r="C43" s="784" t="s">
        <v>322</v>
      </c>
      <c r="D43" s="785" t="s">
        <v>739</v>
      </c>
      <c r="E43" s="784" t="s">
        <v>322</v>
      </c>
      <c r="F43" s="711" t="s">
        <v>734</v>
      </c>
      <c r="G43" s="712"/>
      <c r="H43" s="735"/>
      <c r="I43" s="853"/>
      <c r="J43" s="715" t="s">
        <v>736</v>
      </c>
      <c r="K43" s="712"/>
      <c r="L43" s="692"/>
    </row>
    <row r="44" spans="2:12" x14ac:dyDescent="0.2">
      <c r="B44" s="783" t="s">
        <v>740</v>
      </c>
      <c r="C44" s="784" t="s">
        <v>741</v>
      </c>
      <c r="D44" s="783" t="s">
        <v>740</v>
      </c>
      <c r="E44" s="784" t="s">
        <v>323</v>
      </c>
      <c r="F44" s="786" t="s">
        <v>742</v>
      </c>
      <c r="G44" s="787" t="s">
        <v>743</v>
      </c>
      <c r="H44" s="788">
        <v>47476038</v>
      </c>
      <c r="I44" s="1147">
        <v>1.357388107061476E-3</v>
      </c>
      <c r="J44" s="790" t="s">
        <v>736</v>
      </c>
      <c r="K44" s="787"/>
      <c r="L44" s="692"/>
    </row>
    <row r="45" spans="2:12" x14ac:dyDescent="0.2">
      <c r="B45" s="783" t="s">
        <v>744</v>
      </c>
      <c r="C45" s="784" t="s">
        <v>745</v>
      </c>
      <c r="D45" s="791"/>
      <c r="E45" s="748"/>
      <c r="F45" s="786" t="s">
        <v>742</v>
      </c>
      <c r="G45" s="787"/>
      <c r="H45" s="788"/>
      <c r="I45" s="1148"/>
      <c r="J45" s="790" t="s">
        <v>736</v>
      </c>
      <c r="K45" s="787"/>
      <c r="L45" s="692"/>
    </row>
    <row r="46" spans="2:12" x14ac:dyDescent="0.2">
      <c r="B46" s="783" t="s">
        <v>746</v>
      </c>
      <c r="C46" s="784" t="s">
        <v>747</v>
      </c>
      <c r="D46" s="791"/>
      <c r="E46" s="748"/>
      <c r="F46" s="786" t="s">
        <v>742</v>
      </c>
      <c r="G46" s="787"/>
      <c r="H46" s="788"/>
      <c r="I46" s="1148"/>
      <c r="J46" s="790" t="s">
        <v>736</v>
      </c>
      <c r="K46" s="787"/>
      <c r="L46" s="692"/>
    </row>
    <row r="47" spans="2:12" x14ac:dyDescent="0.2">
      <c r="B47" s="792" t="s">
        <v>665</v>
      </c>
      <c r="C47" s="733" t="s">
        <v>748</v>
      </c>
      <c r="D47" s="791"/>
      <c r="E47" s="748"/>
      <c r="F47" s="786" t="s">
        <v>742</v>
      </c>
      <c r="G47" s="787"/>
      <c r="H47" s="788"/>
      <c r="I47" s="1148"/>
      <c r="J47" s="790" t="s">
        <v>736</v>
      </c>
      <c r="K47" s="787"/>
      <c r="L47" s="692"/>
    </row>
    <row r="48" spans="2:12" x14ac:dyDescent="0.2">
      <c r="B48" s="783" t="s">
        <v>749</v>
      </c>
      <c r="C48" s="784" t="s">
        <v>750</v>
      </c>
      <c r="D48" s="783" t="s">
        <v>751</v>
      </c>
      <c r="E48" s="784" t="s">
        <v>261</v>
      </c>
      <c r="F48" s="786" t="s">
        <v>752</v>
      </c>
      <c r="G48" s="787" t="s">
        <v>753</v>
      </c>
      <c r="H48" s="788">
        <v>1213531048</v>
      </c>
      <c r="I48" s="1147">
        <v>3.4696084203678687E-2</v>
      </c>
      <c r="J48" s="790" t="s">
        <v>736</v>
      </c>
      <c r="K48" s="787"/>
      <c r="L48" s="692"/>
    </row>
    <row r="49" spans="1:13" x14ac:dyDescent="0.2">
      <c r="B49" s="783" t="s">
        <v>751</v>
      </c>
      <c r="C49" s="784" t="s">
        <v>324</v>
      </c>
      <c r="D49" s="783" t="s">
        <v>754</v>
      </c>
      <c r="E49" s="784" t="s">
        <v>324</v>
      </c>
      <c r="F49" s="786" t="s">
        <v>755</v>
      </c>
      <c r="G49" s="787" t="s">
        <v>756</v>
      </c>
      <c r="H49" s="788">
        <v>28327944</v>
      </c>
      <c r="I49" s="1147">
        <v>8.09924667325936E-4</v>
      </c>
      <c r="J49" s="790" t="s">
        <v>736</v>
      </c>
      <c r="K49" s="787"/>
      <c r="L49" s="692"/>
    </row>
    <row r="50" spans="1:13" x14ac:dyDescent="0.2">
      <c r="A50" s="793"/>
      <c r="B50" s="794" t="s">
        <v>757</v>
      </c>
      <c r="C50" s="795" t="s">
        <v>758</v>
      </c>
      <c r="D50" s="796" t="s">
        <v>759</v>
      </c>
      <c r="E50" s="795" t="s">
        <v>760</v>
      </c>
      <c r="F50" s="797" t="s">
        <v>761</v>
      </c>
      <c r="G50" s="798" t="s">
        <v>762</v>
      </c>
      <c r="H50" s="799">
        <v>35918101</v>
      </c>
      <c r="I50" s="1149">
        <v>1.0269349587603098E-3</v>
      </c>
      <c r="J50" s="801" t="s">
        <v>736</v>
      </c>
      <c r="K50" s="798"/>
      <c r="L50" s="793"/>
      <c r="M50" s="793"/>
    </row>
    <row r="51" spans="1:13" ht="15.75" thickBot="1" x14ac:dyDescent="0.25">
      <c r="B51" s="802">
        <v>13</v>
      </c>
      <c r="C51" s="803" t="s">
        <v>763</v>
      </c>
      <c r="D51" s="802">
        <v>14</v>
      </c>
      <c r="E51" s="803" t="s">
        <v>763</v>
      </c>
      <c r="F51" s="804" t="s">
        <v>764</v>
      </c>
      <c r="G51" s="805" t="s">
        <v>765</v>
      </c>
      <c r="H51" s="806"/>
      <c r="I51" s="1150"/>
      <c r="J51" s="808" t="s">
        <v>766</v>
      </c>
      <c r="K51" s="805" t="s">
        <v>767</v>
      </c>
      <c r="L51" s="692"/>
    </row>
    <row r="52" spans="1:13" s="815" customFormat="1" ht="15.75" thickBot="1" x14ac:dyDescent="0.3">
      <c r="A52" s="793"/>
      <c r="B52" s="809"/>
      <c r="C52" s="810"/>
      <c r="D52" s="811"/>
      <c r="E52" s="811"/>
      <c r="F52" s="781"/>
      <c r="G52" s="781"/>
      <c r="H52" s="812"/>
      <c r="I52" s="812"/>
      <c r="J52" s="814"/>
      <c r="K52" s="814"/>
      <c r="L52" s="793"/>
      <c r="M52" s="793"/>
    </row>
    <row r="53" spans="1:13" ht="24" thickBot="1" x14ac:dyDescent="0.3">
      <c r="A53" s="793"/>
      <c r="B53" s="775" t="s">
        <v>616</v>
      </c>
      <c r="C53" s="793"/>
      <c r="D53" s="776"/>
      <c r="E53" s="776"/>
      <c r="F53" s="702" t="s">
        <v>617</v>
      </c>
      <c r="G53" s="703"/>
      <c r="H53" s="704" t="s">
        <v>618</v>
      </c>
      <c r="I53" s="1146"/>
      <c r="J53" s="778" t="s">
        <v>768</v>
      </c>
      <c r="K53" s="707" t="s">
        <v>769</v>
      </c>
      <c r="L53" s="793"/>
      <c r="M53" s="793"/>
    </row>
    <row r="54" spans="1:13" x14ac:dyDescent="0.25">
      <c r="B54" s="816">
        <v>2</v>
      </c>
      <c r="C54" s="817" t="s">
        <v>770</v>
      </c>
      <c r="D54" s="816">
        <v>2</v>
      </c>
      <c r="E54" s="818" t="s">
        <v>771</v>
      </c>
      <c r="F54" s="819" t="s">
        <v>772</v>
      </c>
      <c r="G54" s="782" t="s">
        <v>773</v>
      </c>
      <c r="H54" s="713">
        <v>39236611</v>
      </c>
      <c r="I54" s="1140">
        <v>1.1218145274211274E-3</v>
      </c>
      <c r="J54" s="715" t="s">
        <v>774</v>
      </c>
      <c r="K54" s="712" t="s">
        <v>775</v>
      </c>
      <c r="L54" s="692"/>
    </row>
    <row r="55" spans="1:13" x14ac:dyDescent="0.25">
      <c r="B55" s="820" t="s">
        <v>776</v>
      </c>
      <c r="C55" s="821" t="s">
        <v>264</v>
      </c>
      <c r="D55" s="820" t="s">
        <v>777</v>
      </c>
      <c r="E55" s="822" t="s">
        <v>778</v>
      </c>
      <c r="F55" s="715" t="s">
        <v>772</v>
      </c>
      <c r="G55" s="712"/>
      <c r="H55" s="735"/>
      <c r="I55" s="735"/>
      <c r="J55" s="692" t="s">
        <v>774</v>
      </c>
      <c r="K55" s="824"/>
      <c r="L55" s="692"/>
    </row>
    <row r="56" spans="1:13" x14ac:dyDescent="0.25">
      <c r="B56" s="825"/>
      <c r="C56" s="826"/>
      <c r="D56" s="820" t="s">
        <v>779</v>
      </c>
      <c r="E56" s="822" t="s">
        <v>778</v>
      </c>
      <c r="F56" s="715" t="s">
        <v>772</v>
      </c>
      <c r="G56" s="712"/>
      <c r="H56" s="735"/>
      <c r="I56" s="735"/>
      <c r="J56" s="692" t="s">
        <v>774</v>
      </c>
      <c r="K56" s="824"/>
      <c r="L56" s="692"/>
    </row>
    <row r="57" spans="1:13" x14ac:dyDescent="0.25">
      <c r="B57" s="750"/>
      <c r="C57" s="827"/>
      <c r="D57" s="828" t="s">
        <v>780</v>
      </c>
      <c r="E57" s="829" t="s">
        <v>781</v>
      </c>
      <c r="F57" s="719" t="s">
        <v>772</v>
      </c>
      <c r="G57" s="830"/>
      <c r="H57" s="831"/>
      <c r="I57" s="1151"/>
      <c r="J57" s="723" t="s">
        <v>774</v>
      </c>
      <c r="K57" s="720"/>
      <c r="L57" s="692"/>
    </row>
    <row r="58" spans="1:13" x14ac:dyDescent="0.25">
      <c r="B58" s="833" t="s">
        <v>782</v>
      </c>
      <c r="C58" s="834" t="s">
        <v>265</v>
      </c>
      <c r="D58" s="833" t="s">
        <v>782</v>
      </c>
      <c r="E58" s="834" t="s">
        <v>265</v>
      </c>
      <c r="F58" s="727" t="s">
        <v>783</v>
      </c>
      <c r="G58" s="728" t="s">
        <v>784</v>
      </c>
      <c r="H58" s="729">
        <v>3738485</v>
      </c>
      <c r="I58" s="1142">
        <v>1.0688708011876901E-4</v>
      </c>
      <c r="J58" s="731" t="s">
        <v>785</v>
      </c>
      <c r="K58" s="728" t="s">
        <v>786</v>
      </c>
      <c r="L58" s="692"/>
    </row>
    <row r="59" spans="1:13" x14ac:dyDescent="0.25">
      <c r="B59" s="820" t="s">
        <v>787</v>
      </c>
      <c r="C59" s="835" t="s">
        <v>788</v>
      </c>
      <c r="D59" s="820" t="s">
        <v>787</v>
      </c>
      <c r="E59" s="835" t="s">
        <v>788</v>
      </c>
      <c r="F59" s="711" t="s">
        <v>789</v>
      </c>
      <c r="G59" s="712" t="s">
        <v>790</v>
      </c>
      <c r="H59" s="735">
        <v>63482714</v>
      </c>
      <c r="I59" s="1140">
        <v>1.815035218136464E-3</v>
      </c>
      <c r="J59" s="715" t="s">
        <v>785</v>
      </c>
      <c r="K59" s="712"/>
      <c r="L59" s="692"/>
    </row>
    <row r="60" spans="1:13" x14ac:dyDescent="0.25">
      <c r="B60" s="820" t="s">
        <v>791</v>
      </c>
      <c r="C60" s="835" t="s">
        <v>792</v>
      </c>
      <c r="D60" s="820" t="s">
        <v>791</v>
      </c>
      <c r="E60" s="835" t="s">
        <v>792</v>
      </c>
      <c r="F60" s="711" t="s">
        <v>793</v>
      </c>
      <c r="G60" s="712" t="s">
        <v>794</v>
      </c>
      <c r="H60" s="735">
        <v>86070923</v>
      </c>
      <c r="I60" s="1140">
        <v>2.4608550368925911E-3</v>
      </c>
      <c r="J60" s="715" t="s">
        <v>785</v>
      </c>
      <c r="K60" s="712"/>
      <c r="L60" s="692"/>
    </row>
    <row r="61" spans="1:13" x14ac:dyDescent="0.25">
      <c r="B61" s="836" t="s">
        <v>795</v>
      </c>
      <c r="C61" s="837" t="s">
        <v>796</v>
      </c>
      <c r="D61" s="836" t="s">
        <v>795</v>
      </c>
      <c r="E61" s="837" t="s">
        <v>796</v>
      </c>
      <c r="F61" s="719" t="s">
        <v>797</v>
      </c>
      <c r="G61" s="720" t="s">
        <v>798</v>
      </c>
      <c r="H61" s="721">
        <v>116712661</v>
      </c>
      <c r="I61" s="1141">
        <v>3.3369334228121089E-3</v>
      </c>
      <c r="J61" s="723" t="s">
        <v>785</v>
      </c>
      <c r="K61" s="720"/>
      <c r="L61" s="692"/>
    </row>
    <row r="62" spans="1:13" x14ac:dyDescent="0.25">
      <c r="B62" s="833" t="s">
        <v>799</v>
      </c>
      <c r="C62" s="838" t="s">
        <v>266</v>
      </c>
      <c r="D62" s="833" t="s">
        <v>799</v>
      </c>
      <c r="E62" s="834" t="s">
        <v>266</v>
      </c>
      <c r="F62" s="727" t="s">
        <v>800</v>
      </c>
      <c r="G62" s="728" t="s">
        <v>801</v>
      </c>
      <c r="H62" s="729">
        <v>128080427</v>
      </c>
      <c r="I62" s="1142">
        <v>3.6619493892299008E-3</v>
      </c>
      <c r="J62" s="731" t="s">
        <v>802</v>
      </c>
      <c r="K62" s="728" t="s">
        <v>803</v>
      </c>
      <c r="L62" s="692"/>
    </row>
    <row r="63" spans="1:13" x14ac:dyDescent="0.25">
      <c r="B63" s="825"/>
      <c r="C63" s="826"/>
      <c r="D63" s="820" t="s">
        <v>804</v>
      </c>
      <c r="E63" s="835" t="s">
        <v>805</v>
      </c>
      <c r="F63" s="711" t="s">
        <v>800</v>
      </c>
      <c r="G63" s="712"/>
      <c r="H63" s="735"/>
      <c r="I63" s="853"/>
      <c r="J63" s="715" t="s">
        <v>802</v>
      </c>
      <c r="K63" s="712"/>
      <c r="L63" s="692"/>
    </row>
    <row r="64" spans="1:13" x14ac:dyDescent="0.25">
      <c r="B64" s="825"/>
      <c r="C64" s="826"/>
      <c r="D64" s="820" t="s">
        <v>806</v>
      </c>
      <c r="E64" s="835" t="s">
        <v>807</v>
      </c>
      <c r="F64" s="711" t="s">
        <v>800</v>
      </c>
      <c r="G64" s="712"/>
      <c r="H64" s="735"/>
      <c r="I64" s="853"/>
      <c r="J64" s="715" t="s">
        <v>802</v>
      </c>
      <c r="K64" s="712"/>
      <c r="L64" s="692"/>
    </row>
    <row r="65" spans="2:12" x14ac:dyDescent="0.25">
      <c r="B65" s="750"/>
      <c r="C65" s="839"/>
      <c r="D65" s="836" t="s">
        <v>808</v>
      </c>
      <c r="E65" s="837" t="s">
        <v>809</v>
      </c>
      <c r="F65" s="719" t="s">
        <v>800</v>
      </c>
      <c r="G65" s="720"/>
      <c r="H65" s="721"/>
      <c r="I65" s="1143"/>
      <c r="J65" s="723" t="s">
        <v>802</v>
      </c>
      <c r="K65" s="720"/>
      <c r="L65" s="692"/>
    </row>
    <row r="66" spans="2:12" x14ac:dyDescent="0.25">
      <c r="B66" s="840" t="s">
        <v>810</v>
      </c>
      <c r="C66" s="838" t="s">
        <v>811</v>
      </c>
      <c r="D66" s="833" t="s">
        <v>810</v>
      </c>
      <c r="E66" s="841" t="s">
        <v>811</v>
      </c>
      <c r="F66" s="727" t="s">
        <v>812</v>
      </c>
      <c r="G66" s="728" t="s">
        <v>813</v>
      </c>
      <c r="H66" s="729">
        <v>221448402</v>
      </c>
      <c r="I66" s="1142">
        <v>6.3314345481518229E-3</v>
      </c>
      <c r="J66" s="731" t="s">
        <v>814</v>
      </c>
      <c r="K66" s="728" t="s">
        <v>815</v>
      </c>
      <c r="L66" s="692"/>
    </row>
    <row r="67" spans="2:12" x14ac:dyDescent="0.25">
      <c r="B67" s="842" t="s">
        <v>816</v>
      </c>
      <c r="C67" s="821" t="s">
        <v>817</v>
      </c>
      <c r="D67" s="820" t="s">
        <v>818</v>
      </c>
      <c r="E67" s="835" t="s">
        <v>819</v>
      </c>
      <c r="F67" s="711" t="s">
        <v>812</v>
      </c>
      <c r="G67" s="712"/>
      <c r="H67" s="735"/>
      <c r="I67" s="853"/>
      <c r="J67" s="715" t="s">
        <v>814</v>
      </c>
      <c r="K67" s="712"/>
      <c r="L67" s="692"/>
    </row>
    <row r="68" spans="2:12" x14ac:dyDescent="0.25">
      <c r="B68" s="736"/>
      <c r="C68" s="770"/>
      <c r="D68" s="842" t="s">
        <v>820</v>
      </c>
      <c r="E68" s="835" t="s">
        <v>821</v>
      </c>
      <c r="F68" s="711" t="s">
        <v>812</v>
      </c>
      <c r="G68" s="712"/>
      <c r="H68" s="735"/>
      <c r="I68" s="853"/>
      <c r="J68" s="715" t="s">
        <v>814</v>
      </c>
      <c r="K68" s="712"/>
      <c r="L68" s="692"/>
    </row>
    <row r="69" spans="2:12" x14ac:dyDescent="0.25">
      <c r="B69" s="736"/>
      <c r="C69" s="770"/>
      <c r="D69" s="842" t="s">
        <v>822</v>
      </c>
      <c r="E69" s="835" t="s">
        <v>823</v>
      </c>
      <c r="F69" s="711" t="s">
        <v>812</v>
      </c>
      <c r="G69" s="712"/>
      <c r="H69" s="735"/>
      <c r="I69" s="853"/>
      <c r="J69" s="715" t="s">
        <v>814</v>
      </c>
      <c r="K69" s="712"/>
      <c r="L69" s="692"/>
    </row>
    <row r="70" spans="2:12" x14ac:dyDescent="0.25">
      <c r="B70" s="736"/>
      <c r="C70" s="770"/>
      <c r="D70" s="842" t="s">
        <v>824</v>
      </c>
      <c r="E70" s="835" t="s">
        <v>825</v>
      </c>
      <c r="F70" s="711" t="s">
        <v>812</v>
      </c>
      <c r="G70" s="712"/>
      <c r="H70" s="735"/>
      <c r="I70" s="853"/>
      <c r="J70" s="715" t="s">
        <v>814</v>
      </c>
      <c r="K70" s="712"/>
      <c r="L70" s="692"/>
    </row>
    <row r="71" spans="2:12" x14ac:dyDescent="0.25">
      <c r="B71" s="736"/>
      <c r="C71" s="770"/>
      <c r="D71" s="842" t="s">
        <v>826</v>
      </c>
      <c r="E71" s="835" t="s">
        <v>827</v>
      </c>
      <c r="F71" s="711" t="s">
        <v>812</v>
      </c>
      <c r="G71" s="712"/>
      <c r="H71" s="735"/>
      <c r="I71" s="853"/>
      <c r="J71" s="715" t="s">
        <v>814</v>
      </c>
      <c r="K71" s="712"/>
      <c r="L71" s="692"/>
    </row>
    <row r="72" spans="2:12" x14ac:dyDescent="0.25">
      <c r="B72" s="736"/>
      <c r="C72" s="770"/>
      <c r="D72" s="842" t="s">
        <v>828</v>
      </c>
      <c r="E72" s="835" t="s">
        <v>829</v>
      </c>
      <c r="F72" s="711" t="s">
        <v>812</v>
      </c>
      <c r="G72" s="712"/>
      <c r="H72" s="735"/>
      <c r="I72" s="853"/>
      <c r="J72" s="715" t="s">
        <v>814</v>
      </c>
      <c r="K72" s="712"/>
      <c r="L72" s="692"/>
    </row>
    <row r="73" spans="2:12" x14ac:dyDescent="0.25">
      <c r="B73" s="736"/>
      <c r="C73" s="770"/>
      <c r="D73" s="842" t="s">
        <v>830</v>
      </c>
      <c r="E73" s="835" t="s">
        <v>831</v>
      </c>
      <c r="F73" s="711" t="s">
        <v>812</v>
      </c>
      <c r="G73" s="712"/>
      <c r="H73" s="735"/>
      <c r="I73" s="853"/>
      <c r="J73" s="715" t="s">
        <v>814</v>
      </c>
      <c r="K73" s="712"/>
      <c r="L73" s="692"/>
    </row>
    <row r="74" spans="2:12" x14ac:dyDescent="0.25">
      <c r="B74" s="744"/>
      <c r="C74" s="826"/>
      <c r="D74" s="820" t="s">
        <v>832</v>
      </c>
      <c r="E74" s="835" t="s">
        <v>833</v>
      </c>
      <c r="F74" s="711" t="s">
        <v>812</v>
      </c>
      <c r="G74" s="712"/>
      <c r="H74" s="735"/>
      <c r="I74" s="853"/>
      <c r="J74" s="715" t="s">
        <v>814</v>
      </c>
      <c r="K74" s="712"/>
      <c r="L74" s="692"/>
    </row>
    <row r="75" spans="2:12" x14ac:dyDescent="0.25">
      <c r="B75" s="750"/>
      <c r="C75" s="839"/>
      <c r="D75" s="836" t="s">
        <v>834</v>
      </c>
      <c r="E75" s="837" t="s">
        <v>835</v>
      </c>
      <c r="F75" s="719" t="s">
        <v>812</v>
      </c>
      <c r="G75" s="720"/>
      <c r="H75" s="721"/>
      <c r="I75" s="1143"/>
      <c r="J75" s="723" t="s">
        <v>814</v>
      </c>
      <c r="K75" s="720"/>
      <c r="L75" s="692"/>
    </row>
    <row r="76" spans="2:12" x14ac:dyDescent="0.25">
      <c r="B76" s="833" t="s">
        <v>820</v>
      </c>
      <c r="C76" s="838" t="s">
        <v>836</v>
      </c>
      <c r="D76" s="833" t="s">
        <v>837</v>
      </c>
      <c r="E76" s="834" t="s">
        <v>327</v>
      </c>
      <c r="F76" s="727" t="s">
        <v>839</v>
      </c>
      <c r="G76" s="728" t="s">
        <v>1471</v>
      </c>
      <c r="H76" s="729">
        <v>185711618</v>
      </c>
      <c r="I76" s="1142">
        <v>5.3096836264294829E-3</v>
      </c>
      <c r="J76" s="731" t="s">
        <v>841</v>
      </c>
      <c r="K76" s="728" t="s">
        <v>842</v>
      </c>
      <c r="L76" s="692"/>
    </row>
    <row r="77" spans="2:12" x14ac:dyDescent="0.25">
      <c r="B77" s="842" t="s">
        <v>824</v>
      </c>
      <c r="C77" s="843" t="s">
        <v>843</v>
      </c>
      <c r="D77" s="842" t="s">
        <v>844</v>
      </c>
      <c r="E77" s="835" t="s">
        <v>843</v>
      </c>
      <c r="F77" s="711" t="s">
        <v>845</v>
      </c>
      <c r="G77" s="712" t="s">
        <v>846</v>
      </c>
      <c r="H77" s="735">
        <v>13328516</v>
      </c>
      <c r="I77" s="1140">
        <v>3.8107579876776144E-4</v>
      </c>
      <c r="J77" s="715" t="s">
        <v>841</v>
      </c>
      <c r="K77" s="712"/>
      <c r="L77" s="692"/>
    </row>
    <row r="78" spans="2:12" x14ac:dyDescent="0.25">
      <c r="B78" s="842" t="s">
        <v>826</v>
      </c>
      <c r="C78" s="844" t="s">
        <v>847</v>
      </c>
      <c r="D78" s="842" t="s">
        <v>848</v>
      </c>
      <c r="E78" s="835" t="s">
        <v>847</v>
      </c>
      <c r="F78" s="711" t="s">
        <v>849</v>
      </c>
      <c r="G78" s="712" t="s">
        <v>850</v>
      </c>
      <c r="H78" s="735">
        <v>127915</v>
      </c>
      <c r="I78" s="1140">
        <v>3.6572196634177581E-6</v>
      </c>
      <c r="J78" s="715" t="s">
        <v>851</v>
      </c>
      <c r="K78" s="712"/>
      <c r="L78" s="692"/>
    </row>
    <row r="79" spans="2:12" x14ac:dyDescent="0.25">
      <c r="B79" s="842" t="s">
        <v>828</v>
      </c>
      <c r="C79" s="843" t="s">
        <v>852</v>
      </c>
      <c r="D79" s="842" t="s">
        <v>853</v>
      </c>
      <c r="E79" s="835" t="s">
        <v>854</v>
      </c>
      <c r="F79" s="711" t="s">
        <v>855</v>
      </c>
      <c r="G79" s="712" t="s">
        <v>856</v>
      </c>
      <c r="H79" s="735">
        <v>35074428</v>
      </c>
      <c r="I79" s="1140">
        <v>1.0028134914961528E-3</v>
      </c>
      <c r="J79" s="715" t="s">
        <v>841</v>
      </c>
      <c r="K79" s="712"/>
      <c r="L79" s="692"/>
    </row>
    <row r="80" spans="2:12" x14ac:dyDescent="0.25">
      <c r="B80" s="845"/>
      <c r="C80" s="746"/>
      <c r="D80" s="842" t="s">
        <v>857</v>
      </c>
      <c r="E80" s="835" t="s">
        <v>268</v>
      </c>
      <c r="F80" s="711" t="s">
        <v>855</v>
      </c>
      <c r="G80" s="712"/>
      <c r="H80" s="735"/>
      <c r="I80" s="853"/>
      <c r="J80" s="715" t="s">
        <v>841</v>
      </c>
      <c r="K80" s="712"/>
      <c r="L80" s="692"/>
    </row>
    <row r="81" spans="2:12" x14ac:dyDescent="0.25">
      <c r="B81" s="845"/>
      <c r="C81" s="746"/>
      <c r="D81" s="842" t="s">
        <v>816</v>
      </c>
      <c r="E81" s="835" t="s">
        <v>858</v>
      </c>
      <c r="F81" s="711" t="s">
        <v>855</v>
      </c>
      <c r="G81" s="712"/>
      <c r="H81" s="735"/>
      <c r="I81" s="853"/>
      <c r="J81" s="715" t="s">
        <v>841</v>
      </c>
      <c r="K81" s="712"/>
      <c r="L81" s="692"/>
    </row>
    <row r="82" spans="2:12" x14ac:dyDescent="0.25">
      <c r="B82" s="828" t="s">
        <v>818</v>
      </c>
      <c r="C82" s="846" t="s">
        <v>859</v>
      </c>
      <c r="D82" s="828" t="s">
        <v>860</v>
      </c>
      <c r="E82" s="837" t="s">
        <v>861</v>
      </c>
      <c r="F82" s="719" t="s">
        <v>855</v>
      </c>
      <c r="G82" s="720"/>
      <c r="H82" s="721"/>
      <c r="I82" s="1143"/>
      <c r="J82" s="723" t="s">
        <v>841</v>
      </c>
      <c r="K82" s="720"/>
      <c r="L82" s="692"/>
    </row>
    <row r="83" spans="2:12" ht="15.75" thickBot="1" x14ac:dyDescent="0.3">
      <c r="B83" s="847" t="s">
        <v>832</v>
      </c>
      <c r="C83" s="848" t="s">
        <v>862</v>
      </c>
      <c r="D83" s="847" t="s">
        <v>863</v>
      </c>
      <c r="E83" s="849" t="s">
        <v>864</v>
      </c>
      <c r="F83" s="768" t="s">
        <v>865</v>
      </c>
      <c r="G83" s="765" t="s">
        <v>866</v>
      </c>
      <c r="H83" s="766"/>
      <c r="I83" s="1145"/>
      <c r="J83" s="768" t="s">
        <v>867</v>
      </c>
      <c r="K83" s="765" t="s">
        <v>868</v>
      </c>
      <c r="L83" s="692"/>
    </row>
    <row r="84" spans="2:12" ht="15.75" thickBot="1" x14ac:dyDescent="0.3">
      <c r="B84" s="850"/>
      <c r="C84" s="851"/>
      <c r="D84" s="771"/>
      <c r="E84" s="852"/>
      <c r="F84" s="711"/>
      <c r="G84" s="711"/>
      <c r="H84" s="853"/>
      <c r="I84" s="853"/>
      <c r="J84" s="772"/>
      <c r="K84" s="711"/>
      <c r="L84" s="692"/>
    </row>
    <row r="85" spans="2:12" ht="16.5" thickBot="1" x14ac:dyDescent="0.3">
      <c r="B85" s="775" t="s">
        <v>616</v>
      </c>
      <c r="C85" s="851"/>
      <c r="D85" s="771"/>
      <c r="E85" s="852"/>
      <c r="F85" s="702" t="s">
        <v>617</v>
      </c>
      <c r="G85" s="711"/>
      <c r="H85" s="704" t="s">
        <v>618</v>
      </c>
      <c r="I85" s="1146"/>
      <c r="J85" s="778" t="s">
        <v>869</v>
      </c>
      <c r="K85" s="707" t="s">
        <v>870</v>
      </c>
      <c r="L85" s="692"/>
    </row>
    <row r="86" spans="2:12" x14ac:dyDescent="0.25">
      <c r="B86" s="854"/>
      <c r="C86" s="855"/>
      <c r="D86" s="856">
        <v>3</v>
      </c>
      <c r="E86" s="857" t="s">
        <v>871</v>
      </c>
      <c r="F86" s="781" t="s">
        <v>872</v>
      </c>
      <c r="G86" s="782" t="s">
        <v>873</v>
      </c>
      <c r="H86" s="713">
        <v>259352965</v>
      </c>
      <c r="I86" s="1152">
        <v>7.4151644714357005E-3</v>
      </c>
      <c r="J86" s="711" t="s">
        <v>874</v>
      </c>
      <c r="K86" s="712" t="s">
        <v>875</v>
      </c>
      <c r="L86" s="692"/>
    </row>
    <row r="87" spans="2:12" x14ac:dyDescent="0.25">
      <c r="B87" s="744"/>
      <c r="C87" s="826"/>
      <c r="D87" s="859" t="s">
        <v>876</v>
      </c>
      <c r="E87" s="860" t="s">
        <v>877</v>
      </c>
      <c r="F87" s="711" t="s">
        <v>872</v>
      </c>
      <c r="G87" s="712"/>
      <c r="H87" s="735"/>
      <c r="I87" s="735"/>
      <c r="J87" s="711" t="s">
        <v>874</v>
      </c>
      <c r="K87" s="712"/>
      <c r="L87" s="692"/>
    </row>
    <row r="88" spans="2:12" x14ac:dyDescent="0.25">
      <c r="B88" s="861" t="s">
        <v>878</v>
      </c>
      <c r="C88" s="862" t="s">
        <v>879</v>
      </c>
      <c r="D88" s="863"/>
      <c r="E88" s="864"/>
      <c r="F88" s="711" t="s">
        <v>872</v>
      </c>
      <c r="G88" s="712"/>
      <c r="H88" s="735"/>
      <c r="I88" s="735"/>
      <c r="J88" s="711" t="s">
        <v>874</v>
      </c>
      <c r="K88" s="712"/>
      <c r="L88" s="692"/>
    </row>
    <row r="89" spans="2:12" x14ac:dyDescent="0.25">
      <c r="B89" s="865" t="s">
        <v>880</v>
      </c>
      <c r="C89" s="862" t="s">
        <v>881</v>
      </c>
      <c r="D89" s="863"/>
      <c r="E89" s="864"/>
      <c r="F89" s="711" t="s">
        <v>872</v>
      </c>
      <c r="G89" s="712"/>
      <c r="H89" s="735"/>
      <c r="I89" s="735"/>
      <c r="J89" s="711" t="s">
        <v>874</v>
      </c>
      <c r="K89" s="712"/>
      <c r="L89" s="692"/>
    </row>
    <row r="90" spans="2:12" x14ac:dyDescent="0.25">
      <c r="B90" s="863"/>
      <c r="C90" s="866"/>
      <c r="D90" s="859" t="s">
        <v>882</v>
      </c>
      <c r="E90" s="860" t="s">
        <v>883</v>
      </c>
      <c r="F90" s="711" t="s">
        <v>872</v>
      </c>
      <c r="G90" s="712"/>
      <c r="H90" s="735"/>
      <c r="I90" s="735"/>
      <c r="J90" s="711" t="s">
        <v>874</v>
      </c>
      <c r="K90" s="712"/>
      <c r="L90" s="692"/>
    </row>
    <row r="91" spans="2:12" x14ac:dyDescent="0.25">
      <c r="B91" s="863"/>
      <c r="C91" s="866"/>
      <c r="D91" s="859" t="s">
        <v>884</v>
      </c>
      <c r="E91" s="860" t="s">
        <v>885</v>
      </c>
      <c r="F91" s="711" t="s">
        <v>872</v>
      </c>
      <c r="G91" s="712"/>
      <c r="H91" s="735"/>
      <c r="I91" s="735"/>
      <c r="J91" s="711" t="s">
        <v>874</v>
      </c>
      <c r="K91" s="712"/>
      <c r="L91" s="692"/>
    </row>
    <row r="92" spans="2:12" x14ac:dyDescent="0.25">
      <c r="B92" s="863"/>
      <c r="C92" s="866"/>
      <c r="D92" s="859" t="s">
        <v>886</v>
      </c>
      <c r="E92" s="860" t="s">
        <v>887</v>
      </c>
      <c r="F92" s="711" t="s">
        <v>872</v>
      </c>
      <c r="G92" s="712"/>
      <c r="H92" s="735"/>
      <c r="I92" s="735"/>
      <c r="J92" s="711" t="s">
        <v>874</v>
      </c>
      <c r="K92" s="712"/>
      <c r="L92" s="692"/>
    </row>
    <row r="93" spans="2:12" x14ac:dyDescent="0.25">
      <c r="B93" s="867"/>
      <c r="C93" s="868"/>
      <c r="D93" s="869" t="s">
        <v>888</v>
      </c>
      <c r="E93" s="870" t="s">
        <v>889</v>
      </c>
      <c r="F93" s="719" t="s">
        <v>872</v>
      </c>
      <c r="G93" s="720"/>
      <c r="H93" s="721"/>
      <c r="I93" s="721"/>
      <c r="J93" s="719" t="s">
        <v>874</v>
      </c>
      <c r="K93" s="720"/>
      <c r="L93" s="692"/>
    </row>
    <row r="94" spans="2:12" x14ac:dyDescent="0.25">
      <c r="B94" s="872">
        <v>3</v>
      </c>
      <c r="C94" s="873" t="s">
        <v>271</v>
      </c>
      <c r="D94" s="872" t="s">
        <v>890</v>
      </c>
      <c r="E94" s="874" t="s">
        <v>271</v>
      </c>
      <c r="F94" s="727" t="s">
        <v>891</v>
      </c>
      <c r="G94" s="728" t="s">
        <v>892</v>
      </c>
      <c r="H94" s="729">
        <v>981633458</v>
      </c>
      <c r="I94" s="1153">
        <v>2.8065896766339912E-2</v>
      </c>
      <c r="J94" s="727" t="s">
        <v>893</v>
      </c>
      <c r="K94" s="728" t="s">
        <v>894</v>
      </c>
      <c r="L94" s="692"/>
    </row>
    <row r="95" spans="2:12" x14ac:dyDescent="0.25">
      <c r="B95" s="859" t="s">
        <v>876</v>
      </c>
      <c r="C95" s="876" t="s">
        <v>895</v>
      </c>
      <c r="D95" s="859" t="s">
        <v>896</v>
      </c>
      <c r="E95" s="860" t="s">
        <v>897</v>
      </c>
      <c r="F95" s="711" t="s">
        <v>891</v>
      </c>
      <c r="G95" s="712"/>
      <c r="H95" s="735"/>
      <c r="I95" s="735"/>
      <c r="J95" s="711" t="s">
        <v>893</v>
      </c>
      <c r="K95" s="712"/>
      <c r="L95" s="692"/>
    </row>
    <row r="96" spans="2:12" x14ac:dyDescent="0.25">
      <c r="B96" s="877" t="s">
        <v>890</v>
      </c>
      <c r="C96" s="878" t="s">
        <v>898</v>
      </c>
      <c r="D96" s="744"/>
      <c r="E96" s="879"/>
      <c r="F96" s="711" t="s">
        <v>891</v>
      </c>
      <c r="G96" s="712"/>
      <c r="H96" s="735"/>
      <c r="I96" s="735"/>
      <c r="J96" s="711" t="s">
        <v>893</v>
      </c>
      <c r="K96" s="712"/>
      <c r="L96" s="692"/>
    </row>
    <row r="97" spans="2:12" x14ac:dyDescent="0.25">
      <c r="B97" s="859" t="s">
        <v>896</v>
      </c>
      <c r="C97" s="876" t="s">
        <v>899</v>
      </c>
      <c r="D97" s="744"/>
      <c r="E97" s="879"/>
      <c r="F97" s="711" t="s">
        <v>891</v>
      </c>
      <c r="G97" s="712"/>
      <c r="H97" s="735"/>
      <c r="I97" s="853"/>
      <c r="J97" s="715" t="s">
        <v>893</v>
      </c>
      <c r="K97" s="712"/>
      <c r="L97" s="692"/>
    </row>
    <row r="98" spans="2:12" x14ac:dyDescent="0.25">
      <c r="B98" s="859" t="s">
        <v>900</v>
      </c>
      <c r="C98" s="876" t="s">
        <v>901</v>
      </c>
      <c r="D98" s="736"/>
      <c r="E98" s="880"/>
      <c r="F98" s="711" t="s">
        <v>891</v>
      </c>
      <c r="G98" s="712"/>
      <c r="H98" s="735"/>
      <c r="I98" s="853"/>
      <c r="J98" s="715" t="s">
        <v>893</v>
      </c>
      <c r="K98" s="712"/>
      <c r="L98" s="692"/>
    </row>
    <row r="99" spans="2:12" x14ac:dyDescent="0.25">
      <c r="B99" s="859" t="s">
        <v>902</v>
      </c>
      <c r="C99" s="876" t="s">
        <v>903</v>
      </c>
      <c r="D99" s="736"/>
      <c r="E99" s="880"/>
      <c r="F99" s="711" t="s">
        <v>891</v>
      </c>
      <c r="G99" s="712"/>
      <c r="H99" s="735"/>
      <c r="I99" s="853"/>
      <c r="J99" s="715" t="s">
        <v>893</v>
      </c>
      <c r="K99" s="712"/>
      <c r="L99" s="692"/>
    </row>
    <row r="100" spans="2:12" x14ac:dyDescent="0.25">
      <c r="B100" s="859" t="s">
        <v>904</v>
      </c>
      <c r="C100" s="876" t="s">
        <v>905</v>
      </c>
      <c r="D100" s="859" t="s">
        <v>906</v>
      </c>
      <c r="E100" s="860" t="s">
        <v>907</v>
      </c>
      <c r="F100" s="711" t="s">
        <v>908</v>
      </c>
      <c r="G100" s="712" t="s">
        <v>909</v>
      </c>
      <c r="H100" s="735">
        <v>124603723</v>
      </c>
      <c r="I100" s="1140">
        <v>3.5625468935672872E-3</v>
      </c>
      <c r="J100" s="715" t="s">
        <v>893</v>
      </c>
      <c r="K100" s="712"/>
      <c r="L100" s="692"/>
    </row>
    <row r="101" spans="2:12" x14ac:dyDescent="0.25">
      <c r="B101" s="859" t="s">
        <v>910</v>
      </c>
      <c r="C101" s="881" t="s">
        <v>911</v>
      </c>
      <c r="D101" s="859" t="s">
        <v>912</v>
      </c>
      <c r="E101" s="860" t="s">
        <v>911</v>
      </c>
      <c r="F101" s="711" t="s">
        <v>913</v>
      </c>
      <c r="G101" s="712" t="s">
        <v>914</v>
      </c>
      <c r="H101" s="735">
        <v>98802157</v>
      </c>
      <c r="I101" s="1140">
        <v>2.8248539371339442E-3</v>
      </c>
      <c r="J101" s="715" t="s">
        <v>893</v>
      </c>
      <c r="K101" s="712"/>
      <c r="L101" s="692"/>
    </row>
    <row r="102" spans="2:12" x14ac:dyDescent="0.25">
      <c r="B102" s="859" t="s">
        <v>915</v>
      </c>
      <c r="C102" s="876" t="s">
        <v>916</v>
      </c>
      <c r="D102" s="859" t="s">
        <v>900</v>
      </c>
      <c r="E102" s="860" t="s">
        <v>917</v>
      </c>
      <c r="F102" s="711" t="s">
        <v>918</v>
      </c>
      <c r="G102" s="712" t="s">
        <v>919</v>
      </c>
      <c r="H102" s="735">
        <v>46386159</v>
      </c>
      <c r="I102" s="1140">
        <v>1.3262273603973154E-3</v>
      </c>
      <c r="J102" s="715" t="s">
        <v>893</v>
      </c>
      <c r="K102" s="712"/>
      <c r="L102" s="692"/>
    </row>
    <row r="103" spans="2:12" x14ac:dyDescent="0.25">
      <c r="B103" s="859" t="s">
        <v>920</v>
      </c>
      <c r="C103" s="876" t="s">
        <v>921</v>
      </c>
      <c r="D103" s="736"/>
      <c r="E103" s="880"/>
      <c r="F103" s="711" t="s">
        <v>918</v>
      </c>
      <c r="G103" s="712"/>
      <c r="H103" s="735"/>
      <c r="I103" s="853"/>
      <c r="J103" s="715" t="s">
        <v>893</v>
      </c>
      <c r="K103" s="712"/>
      <c r="L103" s="692"/>
    </row>
    <row r="104" spans="2:12" x14ac:dyDescent="0.25">
      <c r="B104" s="744"/>
      <c r="C104" s="746"/>
      <c r="D104" s="859" t="s">
        <v>922</v>
      </c>
      <c r="E104" s="860" t="s">
        <v>923</v>
      </c>
      <c r="F104" s="711" t="s">
        <v>918</v>
      </c>
      <c r="G104" s="712"/>
      <c r="H104" s="735"/>
      <c r="I104" s="853"/>
      <c r="J104" s="715" t="s">
        <v>893</v>
      </c>
      <c r="K104" s="712"/>
      <c r="L104" s="692"/>
    </row>
    <row r="105" spans="2:12" x14ac:dyDescent="0.25">
      <c r="B105" s="859" t="s">
        <v>924</v>
      </c>
      <c r="C105" s="876" t="s">
        <v>925</v>
      </c>
      <c r="D105" s="859" t="s">
        <v>904</v>
      </c>
      <c r="E105" s="860" t="s">
        <v>926</v>
      </c>
      <c r="F105" s="711" t="s">
        <v>927</v>
      </c>
      <c r="G105" s="712" t="s">
        <v>928</v>
      </c>
      <c r="H105" s="735">
        <v>441039653</v>
      </c>
      <c r="I105" s="1140">
        <v>1.2609771264500214E-2</v>
      </c>
      <c r="J105" s="715" t="s">
        <v>893</v>
      </c>
      <c r="K105" s="712"/>
      <c r="L105" s="692"/>
    </row>
    <row r="106" spans="2:12" x14ac:dyDescent="0.25">
      <c r="B106" s="859" t="s">
        <v>929</v>
      </c>
      <c r="C106" s="876" t="s">
        <v>930</v>
      </c>
      <c r="D106" s="859" t="s">
        <v>910</v>
      </c>
      <c r="E106" s="860" t="s">
        <v>930</v>
      </c>
      <c r="F106" s="711" t="s">
        <v>931</v>
      </c>
      <c r="G106" s="712" t="s">
        <v>932</v>
      </c>
      <c r="H106" s="735">
        <v>191891327</v>
      </c>
      <c r="I106" s="1140">
        <v>5.4863677781630529E-3</v>
      </c>
      <c r="J106" s="715" t="s">
        <v>893</v>
      </c>
      <c r="K106" s="712"/>
      <c r="L106" s="692"/>
    </row>
    <row r="107" spans="2:12" x14ac:dyDescent="0.25">
      <c r="B107" s="869" t="s">
        <v>933</v>
      </c>
      <c r="C107" s="882" t="s">
        <v>934</v>
      </c>
      <c r="D107" s="883" t="s">
        <v>935</v>
      </c>
      <c r="E107" s="884" t="s">
        <v>936</v>
      </c>
      <c r="F107" s="719" t="s">
        <v>937</v>
      </c>
      <c r="G107" s="720" t="s">
        <v>938</v>
      </c>
      <c r="H107" s="721">
        <v>11929830</v>
      </c>
      <c r="I107" s="1141">
        <v>3.4108594658352085E-4</v>
      </c>
      <c r="J107" s="723" t="s">
        <v>893</v>
      </c>
      <c r="K107" s="720"/>
      <c r="L107" s="692"/>
    </row>
    <row r="108" spans="2:12" x14ac:dyDescent="0.25">
      <c r="B108" s="885" t="s">
        <v>939</v>
      </c>
      <c r="C108" s="886" t="s">
        <v>272</v>
      </c>
      <c r="D108" s="887" t="s">
        <v>915</v>
      </c>
      <c r="E108" s="888" t="s">
        <v>940</v>
      </c>
      <c r="F108" s="727" t="s">
        <v>941</v>
      </c>
      <c r="G108" s="728" t="s">
        <v>942</v>
      </c>
      <c r="H108" s="729">
        <v>12740466</v>
      </c>
      <c r="I108" s="1142">
        <v>3.6426285249036776E-4</v>
      </c>
      <c r="J108" s="731" t="s">
        <v>943</v>
      </c>
      <c r="K108" s="728" t="s">
        <v>944</v>
      </c>
      <c r="L108" s="692"/>
    </row>
    <row r="109" spans="2:12" x14ac:dyDescent="0.25">
      <c r="B109" s="889"/>
      <c r="C109" s="890"/>
      <c r="D109" s="859" t="s">
        <v>920</v>
      </c>
      <c r="E109" s="860" t="s">
        <v>945</v>
      </c>
      <c r="F109" s="711" t="s">
        <v>941</v>
      </c>
      <c r="G109" s="712"/>
      <c r="H109" s="735"/>
      <c r="I109" s="853"/>
      <c r="J109" s="715" t="s">
        <v>943</v>
      </c>
      <c r="K109" s="712"/>
      <c r="L109" s="692"/>
    </row>
    <row r="110" spans="2:12" x14ac:dyDescent="0.25">
      <c r="B110" s="889" t="s">
        <v>946</v>
      </c>
      <c r="C110" s="890" t="s">
        <v>947</v>
      </c>
      <c r="D110" s="859" t="s">
        <v>924</v>
      </c>
      <c r="E110" s="860" t="s">
        <v>948</v>
      </c>
      <c r="F110" s="711" t="s">
        <v>949</v>
      </c>
      <c r="G110" s="712" t="s">
        <v>950</v>
      </c>
      <c r="H110" s="735">
        <v>174907149</v>
      </c>
      <c r="I110" s="1140">
        <v>5.0007728928987191E-3</v>
      </c>
      <c r="J110" s="715" t="s">
        <v>943</v>
      </c>
      <c r="K110" s="712"/>
      <c r="L110" s="692"/>
    </row>
    <row r="111" spans="2:12" x14ac:dyDescent="0.25">
      <c r="B111" s="889" t="s">
        <v>951</v>
      </c>
      <c r="C111" s="891" t="s">
        <v>952</v>
      </c>
      <c r="D111" s="859" t="s">
        <v>929</v>
      </c>
      <c r="E111" s="860" t="s">
        <v>952</v>
      </c>
      <c r="F111" s="711" t="s">
        <v>953</v>
      </c>
      <c r="G111" s="712" t="s">
        <v>954</v>
      </c>
      <c r="H111" s="735">
        <v>131124411</v>
      </c>
      <c r="I111" s="1140">
        <v>3.7489799809504107E-3</v>
      </c>
      <c r="J111" s="715" t="s">
        <v>943</v>
      </c>
      <c r="K111" s="712"/>
      <c r="L111" s="692"/>
    </row>
    <row r="112" spans="2:12" x14ac:dyDescent="0.25">
      <c r="B112" s="889" t="s">
        <v>955</v>
      </c>
      <c r="C112" s="891" t="s">
        <v>956</v>
      </c>
      <c r="D112" s="859" t="s">
        <v>933</v>
      </c>
      <c r="E112" s="860" t="s">
        <v>956</v>
      </c>
      <c r="F112" s="711" t="s">
        <v>957</v>
      </c>
      <c r="G112" s="712" t="s">
        <v>958</v>
      </c>
      <c r="H112" s="735">
        <v>1001172518</v>
      </c>
      <c r="I112" s="1140">
        <v>2.8624538320783877E-2</v>
      </c>
      <c r="J112" s="715" t="s">
        <v>943</v>
      </c>
      <c r="K112" s="712"/>
      <c r="L112" s="692"/>
    </row>
    <row r="113" spans="2:12" x14ac:dyDescent="0.25">
      <c r="B113" s="889" t="s">
        <v>959</v>
      </c>
      <c r="C113" s="891" t="s">
        <v>960</v>
      </c>
      <c r="D113" s="859" t="s">
        <v>961</v>
      </c>
      <c r="E113" s="860" t="s">
        <v>960</v>
      </c>
      <c r="F113" s="711" t="s">
        <v>962</v>
      </c>
      <c r="G113" s="712" t="s">
        <v>963</v>
      </c>
      <c r="H113" s="735">
        <v>238609845</v>
      </c>
      <c r="I113" s="1140">
        <v>6.8220976196619902E-3</v>
      </c>
      <c r="J113" s="715" t="s">
        <v>943</v>
      </c>
      <c r="K113" s="712"/>
      <c r="L113" s="692"/>
    </row>
    <row r="114" spans="2:12" x14ac:dyDescent="0.25">
      <c r="B114" s="892" t="s">
        <v>964</v>
      </c>
      <c r="C114" s="893" t="s">
        <v>965</v>
      </c>
      <c r="D114" s="869" t="s">
        <v>966</v>
      </c>
      <c r="E114" s="870" t="s">
        <v>965</v>
      </c>
      <c r="F114" s="719" t="s">
        <v>967</v>
      </c>
      <c r="G114" s="720" t="s">
        <v>968</v>
      </c>
      <c r="H114" s="721">
        <v>38618017</v>
      </c>
      <c r="I114" s="1141">
        <v>1.1041282971864226E-3</v>
      </c>
      <c r="J114" s="723" t="s">
        <v>943</v>
      </c>
      <c r="K114" s="720"/>
      <c r="L114" s="692"/>
    </row>
    <row r="115" spans="2:12" x14ac:dyDescent="0.25">
      <c r="B115" s="894" t="s">
        <v>969</v>
      </c>
      <c r="C115" s="895" t="s">
        <v>970</v>
      </c>
      <c r="D115" s="887" t="s">
        <v>902</v>
      </c>
      <c r="E115" s="888" t="s">
        <v>971</v>
      </c>
      <c r="F115" s="727" t="s">
        <v>972</v>
      </c>
      <c r="G115" s="728" t="s">
        <v>973</v>
      </c>
      <c r="H115" s="729">
        <v>10587734</v>
      </c>
      <c r="I115" s="1142">
        <v>3.0271405992914632E-4</v>
      </c>
      <c r="J115" s="731" t="s">
        <v>974</v>
      </c>
      <c r="K115" s="728" t="s">
        <v>975</v>
      </c>
      <c r="L115" s="692"/>
    </row>
    <row r="116" spans="2:12" x14ac:dyDescent="0.25">
      <c r="B116" s="896" t="s">
        <v>976</v>
      </c>
      <c r="C116" s="891" t="s">
        <v>977</v>
      </c>
      <c r="D116" s="859" t="s">
        <v>978</v>
      </c>
      <c r="E116" s="897" t="s">
        <v>977</v>
      </c>
      <c r="F116" s="711" t="s">
        <v>979</v>
      </c>
      <c r="G116" s="712" t="s">
        <v>980</v>
      </c>
      <c r="H116" s="735">
        <v>305700990</v>
      </c>
      <c r="I116" s="1140">
        <v>8.740301542073059E-3</v>
      </c>
      <c r="J116" s="715" t="s">
        <v>974</v>
      </c>
      <c r="K116" s="712"/>
      <c r="L116" s="692"/>
    </row>
    <row r="117" spans="2:12" x14ac:dyDescent="0.25">
      <c r="B117" s="889" t="s">
        <v>981</v>
      </c>
      <c r="C117" s="891" t="s">
        <v>982</v>
      </c>
      <c r="D117" s="859" t="s">
        <v>983</v>
      </c>
      <c r="E117" s="860" t="s">
        <v>982</v>
      </c>
      <c r="F117" s="711" t="s">
        <v>984</v>
      </c>
      <c r="G117" s="712" t="s">
        <v>985</v>
      </c>
      <c r="H117" s="735">
        <v>3176527</v>
      </c>
      <c r="I117" s="1140">
        <v>9.0820130600613075E-5</v>
      </c>
      <c r="J117" s="715" t="s">
        <v>974</v>
      </c>
      <c r="K117" s="712"/>
      <c r="L117" s="692"/>
    </row>
    <row r="118" spans="2:12" x14ac:dyDescent="0.25">
      <c r="B118" s="892" t="s">
        <v>986</v>
      </c>
      <c r="C118" s="893" t="s">
        <v>987</v>
      </c>
      <c r="D118" s="869" t="s">
        <v>988</v>
      </c>
      <c r="E118" s="870" t="s">
        <v>989</v>
      </c>
      <c r="F118" s="719" t="s">
        <v>990</v>
      </c>
      <c r="G118" s="720" t="s">
        <v>991</v>
      </c>
      <c r="H118" s="721">
        <v>125256685</v>
      </c>
      <c r="I118" s="1141">
        <v>3.5812157398000559E-3</v>
      </c>
      <c r="J118" s="723" t="s">
        <v>974</v>
      </c>
      <c r="K118" s="720"/>
      <c r="L118" s="692"/>
    </row>
    <row r="119" spans="2:12" x14ac:dyDescent="0.25">
      <c r="B119" s="887" t="s">
        <v>882</v>
      </c>
      <c r="C119" s="898" t="s">
        <v>992</v>
      </c>
      <c r="D119" s="887" t="s">
        <v>993</v>
      </c>
      <c r="E119" s="888" t="s">
        <v>994</v>
      </c>
      <c r="F119" s="727" t="s">
        <v>995</v>
      </c>
      <c r="G119" s="728" t="s">
        <v>996</v>
      </c>
      <c r="H119" s="729"/>
      <c r="I119" s="1154"/>
      <c r="J119" s="731" t="s">
        <v>997</v>
      </c>
      <c r="K119" s="728" t="s">
        <v>996</v>
      </c>
      <c r="L119" s="692"/>
    </row>
    <row r="120" spans="2:12" ht="15.75" thickBot="1" x14ac:dyDescent="0.3">
      <c r="B120" s="899" t="s">
        <v>998</v>
      </c>
      <c r="C120" s="900" t="s">
        <v>999</v>
      </c>
      <c r="D120" s="901"/>
      <c r="E120" s="902"/>
      <c r="F120" s="903" t="s">
        <v>995</v>
      </c>
      <c r="G120" s="904"/>
      <c r="H120" s="905"/>
      <c r="I120" s="1155"/>
      <c r="J120" s="907" t="s">
        <v>997</v>
      </c>
      <c r="K120" s="904"/>
      <c r="L120" s="692"/>
    </row>
    <row r="121" spans="2:12" ht="15.75" thickBot="1" x14ac:dyDescent="0.3">
      <c r="B121" s="850"/>
      <c r="C121" s="851"/>
      <c r="D121" s="851"/>
      <c r="E121" s="851"/>
      <c r="F121" s="711"/>
      <c r="G121" s="772"/>
      <c r="H121" s="773"/>
      <c r="I121" s="773"/>
      <c r="J121" s="772"/>
      <c r="K121" s="711"/>
      <c r="L121" s="692"/>
    </row>
    <row r="122" spans="2:12" ht="16.5" thickBot="1" x14ac:dyDescent="0.3">
      <c r="B122" s="775" t="s">
        <v>616</v>
      </c>
      <c r="C122" s="851"/>
      <c r="D122" s="851"/>
      <c r="E122" s="851"/>
      <c r="F122" s="702" t="s">
        <v>617</v>
      </c>
      <c r="G122" s="772"/>
      <c r="H122" s="704" t="s">
        <v>618</v>
      </c>
      <c r="I122" s="1146"/>
      <c r="J122" s="908" t="s">
        <v>1000</v>
      </c>
      <c r="K122" s="707" t="s">
        <v>1001</v>
      </c>
      <c r="L122" s="692"/>
    </row>
    <row r="123" spans="2:12" x14ac:dyDescent="0.25">
      <c r="B123" s="909">
        <v>5</v>
      </c>
      <c r="C123" s="910" t="s">
        <v>1002</v>
      </c>
      <c r="D123" s="911">
        <v>4</v>
      </c>
      <c r="E123" s="912" t="s">
        <v>1003</v>
      </c>
      <c r="F123" s="781" t="s">
        <v>1004</v>
      </c>
      <c r="G123" s="782" t="s">
        <v>1005</v>
      </c>
      <c r="H123" s="713">
        <v>415387888</v>
      </c>
      <c r="I123" s="1152">
        <v>1.1876361270681104E-2</v>
      </c>
      <c r="J123" s="711" t="s">
        <v>1006</v>
      </c>
      <c r="K123" s="712" t="s">
        <v>1472</v>
      </c>
      <c r="L123" s="692"/>
    </row>
    <row r="124" spans="2:12" x14ac:dyDescent="0.25">
      <c r="B124" s="913"/>
      <c r="C124" s="914"/>
      <c r="D124" s="915">
        <v>43</v>
      </c>
      <c r="E124" s="916" t="s">
        <v>1008</v>
      </c>
      <c r="F124" s="711" t="s">
        <v>1004</v>
      </c>
      <c r="G124" s="712"/>
      <c r="H124" s="735"/>
      <c r="I124" s="735"/>
      <c r="J124" s="711" t="s">
        <v>1006</v>
      </c>
      <c r="K124" s="712"/>
      <c r="L124" s="692"/>
    </row>
    <row r="125" spans="2:12" x14ac:dyDescent="0.25">
      <c r="B125" s="913"/>
      <c r="C125" s="914"/>
      <c r="D125" s="915">
        <v>430</v>
      </c>
      <c r="E125" s="916" t="s">
        <v>1009</v>
      </c>
      <c r="F125" s="711" t="s">
        <v>1004</v>
      </c>
      <c r="G125" s="712"/>
      <c r="H125" s="735"/>
      <c r="I125" s="735"/>
      <c r="J125" s="711" t="s">
        <v>1006</v>
      </c>
      <c r="K125" s="712"/>
      <c r="L125" s="692"/>
    </row>
    <row r="126" spans="2:12" x14ac:dyDescent="0.25">
      <c r="B126" s="913"/>
      <c r="C126" s="914"/>
      <c r="D126" s="915">
        <v>431</v>
      </c>
      <c r="E126" s="917" t="s">
        <v>1010</v>
      </c>
      <c r="F126" s="711" t="s">
        <v>1004</v>
      </c>
      <c r="G126" s="712"/>
      <c r="H126" s="735"/>
      <c r="I126" s="735"/>
      <c r="J126" s="711" t="s">
        <v>1006</v>
      </c>
      <c r="K126" s="712"/>
      <c r="L126" s="692"/>
    </row>
    <row r="127" spans="2:12" x14ac:dyDescent="0.25">
      <c r="B127" s="913"/>
      <c r="C127" s="914"/>
      <c r="D127" s="915">
        <v>432</v>
      </c>
      <c r="E127" s="917" t="s">
        <v>1011</v>
      </c>
      <c r="F127" s="711" t="s">
        <v>1004</v>
      </c>
      <c r="G127" s="712"/>
      <c r="H127" s="735"/>
      <c r="I127" s="735"/>
      <c r="J127" s="711" t="s">
        <v>1006</v>
      </c>
      <c r="K127" s="712"/>
      <c r="L127" s="692"/>
    </row>
    <row r="128" spans="2:12" x14ac:dyDescent="0.25">
      <c r="B128" s="918"/>
      <c r="C128" s="851"/>
      <c r="D128" s="915">
        <v>433</v>
      </c>
      <c r="E128" s="916" t="s">
        <v>1012</v>
      </c>
      <c r="F128" s="711" t="s">
        <v>1004</v>
      </c>
      <c r="G128" s="712"/>
      <c r="H128" s="735"/>
      <c r="I128" s="735"/>
      <c r="J128" s="711" t="s">
        <v>1006</v>
      </c>
      <c r="K128" s="712"/>
      <c r="L128" s="692"/>
    </row>
    <row r="129" spans="2:12" x14ac:dyDescent="0.25">
      <c r="B129" s="913"/>
      <c r="C129" s="914"/>
      <c r="D129" s="915">
        <v>44</v>
      </c>
      <c r="E129" s="916" t="s">
        <v>1013</v>
      </c>
      <c r="F129" s="711" t="s">
        <v>1004</v>
      </c>
      <c r="G129" s="712"/>
      <c r="H129" s="735"/>
      <c r="I129" s="735"/>
      <c r="J129" s="711" t="s">
        <v>1006</v>
      </c>
      <c r="K129" s="712"/>
      <c r="L129" s="692"/>
    </row>
    <row r="130" spans="2:12" x14ac:dyDescent="0.25">
      <c r="B130" s="913"/>
      <c r="C130" s="914"/>
      <c r="D130" s="915">
        <v>441</v>
      </c>
      <c r="E130" s="919" t="s">
        <v>1014</v>
      </c>
      <c r="F130" s="711" t="s">
        <v>1004</v>
      </c>
      <c r="G130" s="712"/>
      <c r="H130" s="735"/>
      <c r="I130" s="735"/>
      <c r="J130" s="711" t="s">
        <v>1006</v>
      </c>
      <c r="K130" s="712"/>
      <c r="L130" s="692"/>
    </row>
    <row r="131" spans="2:12" x14ac:dyDescent="0.25">
      <c r="B131" s="913"/>
      <c r="C131" s="914"/>
      <c r="D131" s="915">
        <v>442</v>
      </c>
      <c r="E131" s="917" t="s">
        <v>1015</v>
      </c>
      <c r="F131" s="711" t="s">
        <v>1004</v>
      </c>
      <c r="G131" s="712"/>
      <c r="H131" s="735"/>
      <c r="I131" s="735"/>
      <c r="J131" s="711" t="s">
        <v>1006</v>
      </c>
      <c r="K131" s="712"/>
      <c r="L131" s="692"/>
    </row>
    <row r="132" spans="2:12" x14ac:dyDescent="0.25">
      <c r="B132" s="913"/>
      <c r="C132" s="914"/>
      <c r="D132" s="915">
        <v>443</v>
      </c>
      <c r="E132" s="919" t="s">
        <v>1016</v>
      </c>
      <c r="F132" s="711" t="s">
        <v>1004</v>
      </c>
      <c r="G132" s="712"/>
      <c r="H132" s="735"/>
      <c r="I132" s="735"/>
      <c r="J132" s="711" t="s">
        <v>1006</v>
      </c>
      <c r="K132" s="712"/>
      <c r="L132" s="692"/>
    </row>
    <row r="133" spans="2:12" x14ac:dyDescent="0.25">
      <c r="B133" s="913"/>
      <c r="C133" s="914"/>
      <c r="D133" s="915">
        <v>444</v>
      </c>
      <c r="E133" s="919" t="s">
        <v>1017</v>
      </c>
      <c r="F133" s="711" t="s">
        <v>1004</v>
      </c>
      <c r="G133" s="712"/>
      <c r="H133" s="735"/>
      <c r="I133" s="735"/>
      <c r="J133" s="711" t="s">
        <v>1006</v>
      </c>
      <c r="K133" s="712"/>
      <c r="L133" s="692"/>
    </row>
    <row r="134" spans="2:12" x14ac:dyDescent="0.25">
      <c r="B134" s="913"/>
      <c r="C134" s="914"/>
      <c r="D134" s="915">
        <v>445</v>
      </c>
      <c r="E134" s="919" t="s">
        <v>1018</v>
      </c>
      <c r="F134" s="711" t="s">
        <v>1004</v>
      </c>
      <c r="G134" s="712"/>
      <c r="H134" s="735"/>
      <c r="I134" s="735"/>
      <c r="J134" s="711" t="s">
        <v>1006</v>
      </c>
      <c r="K134" s="712"/>
      <c r="L134" s="692"/>
    </row>
    <row r="135" spans="2:12" x14ac:dyDescent="0.25">
      <c r="B135" s="913"/>
      <c r="C135" s="914"/>
      <c r="D135" s="915">
        <v>446</v>
      </c>
      <c r="E135" s="919" t="s">
        <v>1019</v>
      </c>
      <c r="F135" s="711" t="s">
        <v>1004</v>
      </c>
      <c r="G135" s="712"/>
      <c r="H135" s="735"/>
      <c r="I135" s="735"/>
      <c r="J135" s="711" t="s">
        <v>1006</v>
      </c>
      <c r="K135" s="712"/>
      <c r="L135" s="692"/>
    </row>
    <row r="136" spans="2:12" x14ac:dyDescent="0.25">
      <c r="B136" s="913"/>
      <c r="C136" s="914"/>
      <c r="D136" s="915" t="s">
        <v>1020</v>
      </c>
      <c r="E136" s="919" t="s">
        <v>1021</v>
      </c>
      <c r="F136" s="711" t="s">
        <v>1004</v>
      </c>
      <c r="G136" s="712"/>
      <c r="H136" s="735"/>
      <c r="I136" s="735"/>
      <c r="J136" s="711" t="s">
        <v>1006</v>
      </c>
      <c r="K136" s="712"/>
      <c r="L136" s="692"/>
    </row>
    <row r="137" spans="2:12" x14ac:dyDescent="0.25">
      <c r="B137" s="920"/>
      <c r="C137" s="921"/>
      <c r="D137" s="922">
        <v>448</v>
      </c>
      <c r="E137" s="923" t="s">
        <v>1022</v>
      </c>
      <c r="F137" s="719" t="s">
        <v>1004</v>
      </c>
      <c r="G137" s="720"/>
      <c r="H137" s="721"/>
      <c r="I137" s="721"/>
      <c r="J137" s="719" t="s">
        <v>1006</v>
      </c>
      <c r="K137" s="720"/>
      <c r="L137" s="692"/>
    </row>
    <row r="138" spans="2:12" x14ac:dyDescent="0.2">
      <c r="B138" s="924" t="s">
        <v>1023</v>
      </c>
      <c r="C138" s="925" t="s">
        <v>331</v>
      </c>
      <c r="D138" s="926" t="s">
        <v>939</v>
      </c>
      <c r="E138" s="927" t="s">
        <v>331</v>
      </c>
      <c r="F138" s="727" t="s">
        <v>1024</v>
      </c>
      <c r="G138" s="728" t="s">
        <v>1025</v>
      </c>
      <c r="H138" s="729">
        <v>73789094</v>
      </c>
      <c r="I138" s="1153">
        <v>2.1097050816759671E-3</v>
      </c>
      <c r="J138" s="727" t="s">
        <v>1026</v>
      </c>
      <c r="K138" s="728" t="s">
        <v>1027</v>
      </c>
      <c r="L138" s="692"/>
    </row>
    <row r="139" spans="2:12" x14ac:dyDescent="0.2">
      <c r="B139" s="928" t="s">
        <v>1028</v>
      </c>
      <c r="C139" s="929" t="s">
        <v>1029</v>
      </c>
      <c r="D139" s="930" t="s">
        <v>1030</v>
      </c>
      <c r="E139" s="931" t="s">
        <v>1029</v>
      </c>
      <c r="F139" s="711" t="s">
        <v>1024</v>
      </c>
      <c r="G139" s="712"/>
      <c r="H139" s="735"/>
      <c r="I139" s="735"/>
      <c r="J139" s="711" t="s">
        <v>1026</v>
      </c>
      <c r="K139" s="712"/>
      <c r="L139" s="692"/>
    </row>
    <row r="140" spans="2:12" x14ac:dyDescent="0.25">
      <c r="B140" s="913"/>
      <c r="C140" s="914"/>
      <c r="D140" s="930" t="s">
        <v>946</v>
      </c>
      <c r="E140" s="931" t="s">
        <v>1031</v>
      </c>
      <c r="F140" s="711" t="s">
        <v>1024</v>
      </c>
      <c r="G140" s="712"/>
      <c r="H140" s="735"/>
      <c r="I140" s="735"/>
      <c r="J140" s="711" t="s">
        <v>1026</v>
      </c>
      <c r="K140" s="712"/>
      <c r="L140" s="692"/>
    </row>
    <row r="141" spans="2:12" x14ac:dyDescent="0.25">
      <c r="B141" s="932"/>
      <c r="C141" s="933"/>
      <c r="D141" s="930" t="s">
        <v>955</v>
      </c>
      <c r="E141" s="931" t="s">
        <v>1032</v>
      </c>
      <c r="F141" s="711" t="s">
        <v>1024</v>
      </c>
      <c r="G141" s="712"/>
      <c r="H141" s="735"/>
      <c r="I141" s="735"/>
      <c r="J141" s="711" t="s">
        <v>1026</v>
      </c>
      <c r="K141" s="712"/>
      <c r="L141" s="692"/>
    </row>
    <row r="142" spans="2:12" x14ac:dyDescent="0.25">
      <c r="B142" s="913"/>
      <c r="C142" s="692"/>
      <c r="D142" s="930" t="s">
        <v>1033</v>
      </c>
      <c r="E142" s="931" t="s">
        <v>1034</v>
      </c>
      <c r="F142" s="711" t="s">
        <v>1024</v>
      </c>
      <c r="G142" s="712"/>
      <c r="H142" s="735"/>
      <c r="I142" s="735"/>
      <c r="J142" s="711" t="s">
        <v>1026</v>
      </c>
      <c r="K142" s="712"/>
      <c r="L142" s="692"/>
    </row>
    <row r="143" spans="2:12" x14ac:dyDescent="0.25">
      <c r="B143" s="934" t="s">
        <v>1035</v>
      </c>
      <c r="C143" s="935" t="s">
        <v>1036</v>
      </c>
      <c r="D143" s="930" t="s">
        <v>951</v>
      </c>
      <c r="E143" s="931" t="s">
        <v>1037</v>
      </c>
      <c r="F143" s="711" t="s">
        <v>1038</v>
      </c>
      <c r="G143" s="712" t="s">
        <v>1039</v>
      </c>
      <c r="H143" s="735">
        <v>13990325</v>
      </c>
      <c r="I143" s="1156">
        <v>3.9999758970883046E-4</v>
      </c>
      <c r="J143" s="711" t="s">
        <v>1026</v>
      </c>
      <c r="K143" s="712"/>
      <c r="L143" s="692"/>
    </row>
    <row r="144" spans="2:12" x14ac:dyDescent="0.25">
      <c r="B144" s="936" t="s">
        <v>1040</v>
      </c>
      <c r="C144" s="937" t="s">
        <v>1041</v>
      </c>
      <c r="D144" s="938" t="s">
        <v>959</v>
      </c>
      <c r="E144" s="939" t="s">
        <v>1041</v>
      </c>
      <c r="F144" s="719" t="s">
        <v>1042</v>
      </c>
      <c r="G144" s="720" t="s">
        <v>1043</v>
      </c>
      <c r="H144" s="721">
        <v>31505279</v>
      </c>
      <c r="I144" s="1157">
        <v>9.0076789946654076E-4</v>
      </c>
      <c r="J144" s="719" t="s">
        <v>1026</v>
      </c>
      <c r="K144" s="720"/>
      <c r="L144" s="692"/>
    </row>
    <row r="145" spans="2:12" x14ac:dyDescent="0.25">
      <c r="B145" s="940" t="s">
        <v>1044</v>
      </c>
      <c r="C145" s="941" t="s">
        <v>1045</v>
      </c>
      <c r="D145" s="926" t="s">
        <v>969</v>
      </c>
      <c r="E145" s="927" t="s">
        <v>344</v>
      </c>
      <c r="F145" s="727" t="s">
        <v>1046</v>
      </c>
      <c r="G145" s="728" t="s">
        <v>1047</v>
      </c>
      <c r="H145" s="729">
        <v>219242536</v>
      </c>
      <c r="I145" s="1153">
        <v>6.2683666006080269E-3</v>
      </c>
      <c r="J145" s="727" t="s">
        <v>1048</v>
      </c>
      <c r="K145" s="728" t="s">
        <v>1049</v>
      </c>
      <c r="L145" s="692"/>
    </row>
    <row r="146" spans="2:12" x14ac:dyDescent="0.25">
      <c r="B146" s="934" t="s">
        <v>1050</v>
      </c>
      <c r="C146" s="935" t="s">
        <v>1051</v>
      </c>
      <c r="D146" s="930" t="s">
        <v>1052</v>
      </c>
      <c r="E146" s="931" t="s">
        <v>1053</v>
      </c>
      <c r="F146" s="711" t="s">
        <v>1046</v>
      </c>
      <c r="G146" s="712"/>
      <c r="H146" s="735"/>
      <c r="I146" s="735"/>
      <c r="J146" s="711" t="s">
        <v>1048</v>
      </c>
      <c r="K146" s="712"/>
      <c r="L146" s="692"/>
    </row>
    <row r="147" spans="2:12" x14ac:dyDescent="0.25">
      <c r="B147" s="930" t="s">
        <v>1054</v>
      </c>
      <c r="C147" s="942" t="s">
        <v>1055</v>
      </c>
      <c r="D147" s="930" t="s">
        <v>976</v>
      </c>
      <c r="E147" s="931" t="s">
        <v>1056</v>
      </c>
      <c r="F147" s="711" t="s">
        <v>1057</v>
      </c>
      <c r="G147" s="712" t="s">
        <v>1058</v>
      </c>
      <c r="H147" s="735">
        <v>40538759</v>
      </c>
      <c r="I147" s="1156">
        <v>1.1590442602146239E-3</v>
      </c>
      <c r="J147" s="711" t="s">
        <v>1048</v>
      </c>
      <c r="K147" s="712"/>
      <c r="L147" s="692"/>
    </row>
    <row r="148" spans="2:12" x14ac:dyDescent="0.25">
      <c r="B148" s="930">
        <v>60</v>
      </c>
      <c r="C148" s="942" t="s">
        <v>1059</v>
      </c>
      <c r="D148" s="736"/>
      <c r="E148" s="943"/>
      <c r="F148" s="711" t="s">
        <v>1057</v>
      </c>
      <c r="G148" s="712"/>
      <c r="H148" s="735"/>
      <c r="I148" s="735"/>
      <c r="J148" s="711" t="s">
        <v>1048</v>
      </c>
      <c r="K148" s="712"/>
      <c r="L148" s="692"/>
    </row>
    <row r="149" spans="2:12" x14ac:dyDescent="0.25">
      <c r="B149" s="930" t="s">
        <v>1060</v>
      </c>
      <c r="C149" s="942" t="s">
        <v>1061</v>
      </c>
      <c r="D149" s="915" t="s">
        <v>1062</v>
      </c>
      <c r="E149" s="931" t="s">
        <v>1061</v>
      </c>
      <c r="F149" s="711" t="s">
        <v>1063</v>
      </c>
      <c r="G149" s="712" t="s">
        <v>1064</v>
      </c>
      <c r="H149" s="735">
        <v>5239441</v>
      </c>
      <c r="I149" s="1156">
        <v>1.4980093539082362E-4</v>
      </c>
      <c r="J149" s="711" t="s">
        <v>1048</v>
      </c>
      <c r="K149" s="712"/>
      <c r="L149" s="692"/>
    </row>
    <row r="150" spans="2:12" x14ac:dyDescent="0.25">
      <c r="B150" s="930" t="s">
        <v>1065</v>
      </c>
      <c r="C150" s="942" t="s">
        <v>1066</v>
      </c>
      <c r="D150" s="915" t="s">
        <v>1067</v>
      </c>
      <c r="E150" s="931" t="s">
        <v>1066</v>
      </c>
      <c r="F150" s="711" t="s">
        <v>1068</v>
      </c>
      <c r="G150" s="712" t="s">
        <v>1069</v>
      </c>
      <c r="H150" s="735">
        <v>179985979</v>
      </c>
      <c r="I150" s="1156">
        <v>5.1459817968048755E-3</v>
      </c>
      <c r="J150" s="711" t="s">
        <v>1048</v>
      </c>
      <c r="K150" s="712"/>
      <c r="L150" s="692"/>
    </row>
    <row r="151" spans="2:12" x14ac:dyDescent="0.25">
      <c r="B151" s="934" t="s">
        <v>1070</v>
      </c>
      <c r="C151" s="935" t="s">
        <v>1071</v>
      </c>
      <c r="D151" s="915" t="s">
        <v>1072</v>
      </c>
      <c r="E151" s="931" t="s">
        <v>1073</v>
      </c>
      <c r="F151" s="711" t="s">
        <v>1074</v>
      </c>
      <c r="G151" s="712" t="s">
        <v>1075</v>
      </c>
      <c r="H151" s="735">
        <v>108989593</v>
      </c>
      <c r="I151" s="1156">
        <v>3.1161230710041701E-3</v>
      </c>
      <c r="J151" s="711" t="s">
        <v>1048</v>
      </c>
      <c r="K151" s="712"/>
      <c r="L151" s="692"/>
    </row>
    <row r="152" spans="2:12" x14ac:dyDescent="0.25">
      <c r="B152" s="913"/>
      <c r="C152" s="914"/>
      <c r="D152" s="915" t="s">
        <v>1076</v>
      </c>
      <c r="E152" s="931" t="s">
        <v>1077</v>
      </c>
      <c r="F152" s="711" t="s">
        <v>1074</v>
      </c>
      <c r="G152" s="712"/>
      <c r="H152" s="735"/>
      <c r="I152" s="735"/>
      <c r="J152" s="711" t="s">
        <v>1048</v>
      </c>
      <c r="K152" s="712"/>
      <c r="L152" s="692"/>
    </row>
    <row r="153" spans="2:12" x14ac:dyDescent="0.25">
      <c r="B153" s="913"/>
      <c r="C153" s="914"/>
      <c r="D153" s="915" t="s">
        <v>1078</v>
      </c>
      <c r="E153" s="931" t="s">
        <v>1079</v>
      </c>
      <c r="F153" s="711" t="s">
        <v>1074</v>
      </c>
      <c r="G153" s="712"/>
      <c r="H153" s="735"/>
      <c r="I153" s="735"/>
      <c r="J153" s="711" t="s">
        <v>1048</v>
      </c>
      <c r="K153" s="712"/>
      <c r="L153" s="692"/>
    </row>
    <row r="154" spans="2:12" x14ac:dyDescent="0.25">
      <c r="B154" s="913"/>
      <c r="C154" s="914"/>
      <c r="D154" s="915" t="s">
        <v>1080</v>
      </c>
      <c r="E154" s="931" t="s">
        <v>1081</v>
      </c>
      <c r="F154" s="711" t="s">
        <v>1074</v>
      </c>
      <c r="G154" s="712"/>
      <c r="H154" s="735"/>
      <c r="I154" s="735"/>
      <c r="J154" s="711" t="s">
        <v>1048</v>
      </c>
      <c r="K154" s="712"/>
      <c r="L154" s="692"/>
    </row>
    <row r="155" spans="2:12" x14ac:dyDescent="0.25">
      <c r="B155" s="913"/>
      <c r="C155" s="914"/>
      <c r="D155" s="915" t="s">
        <v>1082</v>
      </c>
      <c r="E155" s="931" t="s">
        <v>1083</v>
      </c>
      <c r="F155" s="711" t="s">
        <v>1074</v>
      </c>
      <c r="G155" s="712"/>
      <c r="H155" s="735"/>
      <c r="I155" s="735"/>
      <c r="J155" s="711" t="s">
        <v>1048</v>
      </c>
      <c r="K155" s="712"/>
      <c r="L155" s="692"/>
    </row>
    <row r="156" spans="2:12" ht="28.5" x14ac:dyDescent="0.25">
      <c r="B156" s="930" t="s">
        <v>1084</v>
      </c>
      <c r="C156" s="942" t="s">
        <v>1085</v>
      </c>
      <c r="D156" s="944" t="s">
        <v>1086</v>
      </c>
      <c r="E156" s="931" t="s">
        <v>1085</v>
      </c>
      <c r="F156" s="711" t="s">
        <v>1087</v>
      </c>
      <c r="G156" s="712" t="s">
        <v>1088</v>
      </c>
      <c r="H156" s="735">
        <v>735931691</v>
      </c>
      <c r="I156" s="1156">
        <v>2.1041033899522978E-2</v>
      </c>
      <c r="J156" s="711" t="s">
        <v>1048</v>
      </c>
      <c r="K156" s="712"/>
      <c r="L156" s="692"/>
    </row>
    <row r="157" spans="2:12" x14ac:dyDescent="0.25">
      <c r="B157" s="930" t="s">
        <v>1089</v>
      </c>
      <c r="C157" s="942" t="s">
        <v>1090</v>
      </c>
      <c r="D157" s="915" t="s">
        <v>981</v>
      </c>
      <c r="E157" s="931" t="s">
        <v>1091</v>
      </c>
      <c r="F157" s="711" t="s">
        <v>1092</v>
      </c>
      <c r="G157" s="712" t="s">
        <v>1093</v>
      </c>
      <c r="H157" s="735">
        <v>139046921</v>
      </c>
      <c r="I157" s="1156">
        <v>3.9754925819403169E-3</v>
      </c>
      <c r="J157" s="711" t="s">
        <v>1048</v>
      </c>
      <c r="K157" s="712"/>
      <c r="L157" s="692"/>
    </row>
    <row r="158" spans="2:12" x14ac:dyDescent="0.25">
      <c r="B158" s="913"/>
      <c r="C158" s="914"/>
      <c r="D158" s="915" t="s">
        <v>1094</v>
      </c>
      <c r="E158" s="931" t="s">
        <v>1095</v>
      </c>
      <c r="F158" s="711" t="s">
        <v>1092</v>
      </c>
      <c r="G158" s="712"/>
      <c r="H158" s="735"/>
      <c r="I158" s="735"/>
      <c r="J158" s="711" t="s">
        <v>1048</v>
      </c>
      <c r="K158" s="712"/>
      <c r="L158" s="692"/>
    </row>
    <row r="159" spans="2:12" x14ac:dyDescent="0.25">
      <c r="B159" s="913"/>
      <c r="C159" s="914"/>
      <c r="D159" s="915" t="s">
        <v>1096</v>
      </c>
      <c r="E159" s="931" t="s">
        <v>1097</v>
      </c>
      <c r="F159" s="711" t="s">
        <v>1092</v>
      </c>
      <c r="G159" s="712"/>
      <c r="H159" s="735"/>
      <c r="I159" s="735"/>
      <c r="J159" s="711" t="s">
        <v>1048</v>
      </c>
      <c r="K159" s="712"/>
      <c r="L159" s="692"/>
    </row>
    <row r="160" spans="2:12" x14ac:dyDescent="0.25">
      <c r="B160" s="913"/>
      <c r="C160" s="914"/>
      <c r="D160" s="915" t="s">
        <v>1098</v>
      </c>
      <c r="E160" s="931" t="s">
        <v>1099</v>
      </c>
      <c r="F160" s="711" t="s">
        <v>1092</v>
      </c>
      <c r="G160" s="712"/>
      <c r="H160" s="735"/>
      <c r="I160" s="735"/>
      <c r="J160" s="711" t="s">
        <v>1048</v>
      </c>
      <c r="K160" s="712"/>
      <c r="L160" s="692"/>
    </row>
    <row r="161" spans="2:12" ht="28.5" x14ac:dyDescent="0.25">
      <c r="B161" s="934" t="s">
        <v>1100</v>
      </c>
      <c r="C161" s="935" t="s">
        <v>1101</v>
      </c>
      <c r="D161" s="944" t="s">
        <v>1102</v>
      </c>
      <c r="E161" s="931" t="s">
        <v>1103</v>
      </c>
      <c r="F161" s="711" t="s">
        <v>1104</v>
      </c>
      <c r="G161" s="712" t="s">
        <v>1105</v>
      </c>
      <c r="H161" s="735">
        <v>225147810</v>
      </c>
      <c r="I161" s="1156">
        <v>6.4372043771836404E-3</v>
      </c>
      <c r="J161" s="711" t="s">
        <v>1048</v>
      </c>
      <c r="K161" s="712"/>
      <c r="L161" s="692"/>
    </row>
    <row r="162" spans="2:12" x14ac:dyDescent="0.25">
      <c r="B162" s="934" t="s">
        <v>1106</v>
      </c>
      <c r="C162" s="935" t="s">
        <v>1107</v>
      </c>
      <c r="D162" s="930" t="s">
        <v>1108</v>
      </c>
      <c r="E162" s="931" t="s">
        <v>1109</v>
      </c>
      <c r="F162" s="711" t="s">
        <v>1110</v>
      </c>
      <c r="G162" s="712" t="s">
        <v>1111</v>
      </c>
      <c r="H162" s="735">
        <v>108552374</v>
      </c>
      <c r="I162" s="1156">
        <v>3.1036225360862963E-3</v>
      </c>
      <c r="J162" s="711" t="s">
        <v>1048</v>
      </c>
      <c r="K162" s="712"/>
      <c r="L162" s="692"/>
    </row>
    <row r="163" spans="2:12" x14ac:dyDescent="0.25">
      <c r="B163" s="945" t="s">
        <v>1112</v>
      </c>
      <c r="C163" s="946" t="s">
        <v>1113</v>
      </c>
      <c r="D163" s="922" t="s">
        <v>1114</v>
      </c>
      <c r="E163" s="939" t="s">
        <v>1115</v>
      </c>
      <c r="F163" s="723" t="s">
        <v>1116</v>
      </c>
      <c r="G163" s="720" t="s">
        <v>1117</v>
      </c>
      <c r="H163" s="721">
        <v>161740710</v>
      </c>
      <c r="I163" s="1157">
        <v>4.6243310400433824E-3</v>
      </c>
      <c r="J163" s="719" t="s">
        <v>1048</v>
      </c>
      <c r="K163" s="720"/>
      <c r="L163" s="692"/>
    </row>
    <row r="164" spans="2:12" x14ac:dyDescent="0.25">
      <c r="B164" s="947">
        <v>53</v>
      </c>
      <c r="C164" s="948" t="s">
        <v>1118</v>
      </c>
      <c r="D164" s="926" t="s">
        <v>1119</v>
      </c>
      <c r="E164" s="949" t="s">
        <v>1120</v>
      </c>
      <c r="F164" s="727" t="s">
        <v>1121</v>
      </c>
      <c r="G164" s="950" t="s">
        <v>1122</v>
      </c>
      <c r="H164" s="729"/>
      <c r="I164" s="729"/>
      <c r="J164" s="727" t="s">
        <v>1123</v>
      </c>
      <c r="K164" s="950" t="s">
        <v>1124</v>
      </c>
      <c r="L164" s="692"/>
    </row>
    <row r="165" spans="2:12" ht="15.75" thickBot="1" x14ac:dyDescent="0.3">
      <c r="B165" s="951">
        <v>65</v>
      </c>
      <c r="C165" s="952" t="s">
        <v>1125</v>
      </c>
      <c r="D165" s="953"/>
      <c r="E165" s="954"/>
      <c r="F165" s="903" t="s">
        <v>1121</v>
      </c>
      <c r="G165" s="904"/>
      <c r="H165" s="905"/>
      <c r="I165" s="905"/>
      <c r="J165" s="903" t="s">
        <v>1123</v>
      </c>
      <c r="K165" s="904"/>
      <c r="L165" s="692"/>
    </row>
    <row r="166" spans="2:12" ht="15.75" thickBot="1" x14ac:dyDescent="0.3">
      <c r="B166" s="850"/>
      <c r="C166" s="851"/>
      <c r="D166" s="851"/>
      <c r="E166" s="851"/>
      <c r="F166" s="711"/>
      <c r="G166" s="772"/>
      <c r="H166" s="773"/>
      <c r="I166" s="773"/>
      <c r="J166" s="772"/>
      <c r="K166" s="711"/>
      <c r="L166" s="692"/>
    </row>
    <row r="167" spans="2:12" ht="16.5" thickBot="1" x14ac:dyDescent="0.3">
      <c r="B167" s="775" t="s">
        <v>616</v>
      </c>
      <c r="C167" s="851"/>
      <c r="D167" s="851"/>
      <c r="E167" s="851"/>
      <c r="F167" s="702" t="s">
        <v>617</v>
      </c>
      <c r="G167" s="772"/>
      <c r="H167" s="704" t="s">
        <v>618</v>
      </c>
      <c r="I167" s="1146"/>
      <c r="J167" s="955" t="s">
        <v>1126</v>
      </c>
      <c r="K167" s="956" t="s">
        <v>1127</v>
      </c>
      <c r="L167" s="692"/>
    </row>
    <row r="168" spans="2:12" s="966" customFormat="1" x14ac:dyDescent="0.25">
      <c r="B168" s="957" t="s">
        <v>1128</v>
      </c>
      <c r="C168" s="958" t="s">
        <v>1129</v>
      </c>
      <c r="D168" s="959">
        <v>5</v>
      </c>
      <c r="E168" s="960" t="s">
        <v>292</v>
      </c>
      <c r="F168" s="961" t="s">
        <v>1130</v>
      </c>
      <c r="G168" s="962" t="s">
        <v>1131</v>
      </c>
      <c r="H168" s="963">
        <v>123444376</v>
      </c>
      <c r="I168" s="1158">
        <v>3.5293999862841354E-3</v>
      </c>
      <c r="J168" s="746" t="s">
        <v>1132</v>
      </c>
      <c r="K168" s="965" t="s">
        <v>1133</v>
      </c>
    </row>
    <row r="169" spans="2:12" s="966" customFormat="1" x14ac:dyDescent="0.25">
      <c r="B169" s="967"/>
      <c r="C169" s="746"/>
      <c r="D169" s="968" t="s">
        <v>1134</v>
      </c>
      <c r="E169" s="969" t="s">
        <v>1135</v>
      </c>
      <c r="F169" s="970" t="s">
        <v>1130</v>
      </c>
      <c r="G169" s="965"/>
      <c r="H169" s="971"/>
      <c r="I169" s="971"/>
      <c r="J169" s="973" t="s">
        <v>1132</v>
      </c>
      <c r="K169" s="965"/>
    </row>
    <row r="170" spans="2:12" s="966" customFormat="1" x14ac:dyDescent="0.25">
      <c r="B170" s="967"/>
      <c r="C170" s="746"/>
      <c r="D170" s="968" t="s">
        <v>1136</v>
      </c>
      <c r="E170" s="969" t="s">
        <v>1135</v>
      </c>
      <c r="F170" s="970" t="s">
        <v>1130</v>
      </c>
      <c r="G170" s="965"/>
      <c r="H170" s="971"/>
      <c r="I170" s="971"/>
      <c r="J170" s="973" t="s">
        <v>1132</v>
      </c>
      <c r="K170" s="965"/>
    </row>
    <row r="171" spans="2:12" s="966" customFormat="1" x14ac:dyDescent="0.25">
      <c r="B171" s="825"/>
      <c r="C171" s="974"/>
      <c r="D171" s="968" t="s">
        <v>1137</v>
      </c>
      <c r="E171" s="975" t="s">
        <v>1138</v>
      </c>
      <c r="F171" s="970" t="s">
        <v>1130</v>
      </c>
      <c r="G171" s="965"/>
      <c r="H171" s="971"/>
      <c r="I171" s="971"/>
      <c r="J171" s="973" t="s">
        <v>1132</v>
      </c>
      <c r="K171" s="965"/>
    </row>
    <row r="172" spans="2:12" s="966" customFormat="1" x14ac:dyDescent="0.25">
      <c r="B172" s="976" t="s">
        <v>1139</v>
      </c>
      <c r="C172" s="977" t="s">
        <v>1140</v>
      </c>
      <c r="D172" s="978" t="s">
        <v>1040</v>
      </c>
      <c r="E172" s="979" t="s">
        <v>1140</v>
      </c>
      <c r="F172" s="980" t="s">
        <v>1141</v>
      </c>
      <c r="G172" s="981" t="s">
        <v>1142</v>
      </c>
      <c r="H172" s="982">
        <v>295576124</v>
      </c>
      <c r="I172" s="1159">
        <v>8.4508213480014513E-3</v>
      </c>
      <c r="J172" s="984" t="s">
        <v>1143</v>
      </c>
      <c r="K172" s="981" t="s">
        <v>1144</v>
      </c>
    </row>
    <row r="173" spans="2:12" s="966" customFormat="1" x14ac:dyDescent="0.25">
      <c r="B173" s="985" t="s">
        <v>1145</v>
      </c>
      <c r="C173" s="986" t="s">
        <v>1146</v>
      </c>
      <c r="D173" s="968" t="s">
        <v>1035</v>
      </c>
      <c r="E173" s="987" t="s">
        <v>1146</v>
      </c>
      <c r="F173" s="970" t="s">
        <v>1147</v>
      </c>
      <c r="G173" s="965" t="s">
        <v>1148</v>
      </c>
      <c r="H173" s="971">
        <v>331454408</v>
      </c>
      <c r="I173" s="1160">
        <v>9.4766178983238265E-3</v>
      </c>
      <c r="J173" s="973" t="s">
        <v>1143</v>
      </c>
      <c r="K173" s="965"/>
    </row>
    <row r="174" spans="2:12" s="966" customFormat="1" x14ac:dyDescent="0.25">
      <c r="B174" s="985" t="s">
        <v>1149</v>
      </c>
      <c r="C174" s="988" t="s">
        <v>1150</v>
      </c>
      <c r="D174" s="968" t="s">
        <v>1023</v>
      </c>
      <c r="E174" s="987" t="s">
        <v>1151</v>
      </c>
      <c r="F174" s="970" t="s">
        <v>1152</v>
      </c>
      <c r="G174" s="965" t="s">
        <v>1153</v>
      </c>
      <c r="H174" s="971">
        <v>1153471623</v>
      </c>
      <c r="I174" s="1160">
        <v>3.2978924292147091E-2</v>
      </c>
      <c r="J174" s="973" t="s">
        <v>1143</v>
      </c>
      <c r="K174" s="965"/>
    </row>
    <row r="175" spans="2:12" s="966" customFormat="1" x14ac:dyDescent="0.25">
      <c r="B175" s="825"/>
      <c r="C175" s="989"/>
      <c r="D175" s="968" t="s">
        <v>1154</v>
      </c>
      <c r="E175" s="987" t="s">
        <v>1155</v>
      </c>
      <c r="F175" s="970" t="s">
        <v>1152</v>
      </c>
      <c r="G175" s="965"/>
      <c r="H175" s="971"/>
      <c r="I175" s="971"/>
      <c r="J175" s="973" t="s">
        <v>1143</v>
      </c>
      <c r="K175" s="965"/>
    </row>
    <row r="176" spans="2:12" s="966" customFormat="1" x14ac:dyDescent="0.25">
      <c r="B176" s="825"/>
      <c r="C176" s="974"/>
      <c r="D176" s="968" t="s">
        <v>1156</v>
      </c>
      <c r="E176" s="987" t="s">
        <v>1157</v>
      </c>
      <c r="F176" s="970" t="s">
        <v>1152</v>
      </c>
      <c r="G176" s="965"/>
      <c r="H176" s="971"/>
      <c r="I176" s="971"/>
      <c r="J176" s="973" t="s">
        <v>1143</v>
      </c>
      <c r="K176" s="965"/>
    </row>
    <row r="177" spans="2:11" s="966" customFormat="1" x14ac:dyDescent="0.25">
      <c r="B177" s="825"/>
      <c r="C177" s="974"/>
      <c r="D177" s="968" t="s">
        <v>1158</v>
      </c>
      <c r="E177" s="987" t="s">
        <v>1159</v>
      </c>
      <c r="F177" s="970" t="s">
        <v>1152</v>
      </c>
      <c r="G177" s="965"/>
      <c r="H177" s="971"/>
      <c r="I177" s="971"/>
      <c r="J177" s="973" t="s">
        <v>1143</v>
      </c>
      <c r="K177" s="965"/>
    </row>
    <row r="178" spans="2:11" s="966" customFormat="1" x14ac:dyDescent="0.25">
      <c r="B178" s="825"/>
      <c r="C178" s="974"/>
      <c r="D178" s="968" t="s">
        <v>1160</v>
      </c>
      <c r="E178" s="987" t="s">
        <v>1161</v>
      </c>
      <c r="F178" s="970" t="s">
        <v>1152</v>
      </c>
      <c r="G178" s="965"/>
      <c r="H178" s="971"/>
      <c r="I178" s="971"/>
      <c r="J178" s="973" t="s">
        <v>1143</v>
      </c>
      <c r="K178" s="965"/>
    </row>
    <row r="179" spans="2:11" s="966" customFormat="1" x14ac:dyDescent="0.25">
      <c r="B179" s="825"/>
      <c r="C179" s="974"/>
      <c r="D179" s="968" t="s">
        <v>1162</v>
      </c>
      <c r="E179" s="987" t="s">
        <v>1163</v>
      </c>
      <c r="F179" s="970" t="s">
        <v>1152</v>
      </c>
      <c r="G179" s="965"/>
      <c r="H179" s="971"/>
      <c r="I179" s="971"/>
      <c r="J179" s="973" t="s">
        <v>1143</v>
      </c>
      <c r="K179" s="965"/>
    </row>
    <row r="180" spans="2:11" s="966" customFormat="1" x14ac:dyDescent="0.25">
      <c r="B180" s="825"/>
      <c r="C180" s="974"/>
      <c r="D180" s="968" t="s">
        <v>1044</v>
      </c>
      <c r="E180" s="987" t="s">
        <v>1164</v>
      </c>
      <c r="F180" s="970" t="s">
        <v>1152</v>
      </c>
      <c r="G180" s="965"/>
      <c r="H180" s="971"/>
      <c r="I180" s="971"/>
      <c r="J180" s="973" t="s">
        <v>1143</v>
      </c>
      <c r="K180" s="965"/>
    </row>
    <row r="181" spans="2:11" s="966" customFormat="1" x14ac:dyDescent="0.25">
      <c r="B181" s="825"/>
      <c r="C181" s="974"/>
      <c r="D181" s="968" t="s">
        <v>1165</v>
      </c>
      <c r="E181" s="987" t="s">
        <v>1166</v>
      </c>
      <c r="F181" s="970" t="s">
        <v>1152</v>
      </c>
      <c r="G181" s="965"/>
      <c r="H181" s="971"/>
      <c r="I181" s="971"/>
      <c r="J181" s="973" t="s">
        <v>1143</v>
      </c>
      <c r="K181" s="965"/>
    </row>
    <row r="182" spans="2:11" s="966" customFormat="1" x14ac:dyDescent="0.25">
      <c r="B182" s="825"/>
      <c r="C182" s="974"/>
      <c r="D182" s="968" t="s">
        <v>1167</v>
      </c>
      <c r="E182" s="987" t="s">
        <v>1168</v>
      </c>
      <c r="F182" s="970" t="s">
        <v>1152</v>
      </c>
      <c r="G182" s="965"/>
      <c r="H182" s="971"/>
      <c r="I182" s="971"/>
      <c r="J182" s="973" t="s">
        <v>1143</v>
      </c>
      <c r="K182" s="965"/>
    </row>
    <row r="183" spans="2:11" s="966" customFormat="1" x14ac:dyDescent="0.25">
      <c r="B183" s="825"/>
      <c r="C183" s="974"/>
      <c r="D183" s="968" t="s">
        <v>1169</v>
      </c>
      <c r="E183" s="987" t="s">
        <v>1170</v>
      </c>
      <c r="F183" s="970" t="s">
        <v>1152</v>
      </c>
      <c r="G183" s="965"/>
      <c r="H183" s="971"/>
      <c r="I183" s="971"/>
      <c r="J183" s="973" t="s">
        <v>1143</v>
      </c>
      <c r="K183" s="965"/>
    </row>
    <row r="184" spans="2:11" s="966" customFormat="1" x14ac:dyDescent="0.25">
      <c r="B184" s="825"/>
      <c r="C184" s="974"/>
      <c r="D184" s="968" t="s">
        <v>1171</v>
      </c>
      <c r="E184" s="987" t="s">
        <v>1172</v>
      </c>
      <c r="F184" s="970" t="s">
        <v>1152</v>
      </c>
      <c r="G184" s="965"/>
      <c r="H184" s="971"/>
      <c r="I184" s="971"/>
      <c r="J184" s="973" t="s">
        <v>1143</v>
      </c>
      <c r="K184" s="965"/>
    </row>
    <row r="185" spans="2:11" s="966" customFormat="1" x14ac:dyDescent="0.25">
      <c r="B185" s="990"/>
      <c r="C185" s="914"/>
      <c r="D185" s="968" t="s">
        <v>1173</v>
      </c>
      <c r="E185" s="987" t="s">
        <v>1174</v>
      </c>
      <c r="F185" s="970" t="s">
        <v>1152</v>
      </c>
      <c r="G185" s="965"/>
      <c r="H185" s="971"/>
      <c r="I185" s="971"/>
      <c r="J185" s="973" t="s">
        <v>1143</v>
      </c>
      <c r="K185" s="965"/>
    </row>
    <row r="186" spans="2:11" s="966" customFormat="1" x14ac:dyDescent="0.25">
      <c r="B186" s="825"/>
      <c r="C186" s="974"/>
      <c r="D186" s="968" t="s">
        <v>1175</v>
      </c>
      <c r="E186" s="987" t="s">
        <v>1176</v>
      </c>
      <c r="F186" s="970" t="s">
        <v>1152</v>
      </c>
      <c r="G186" s="965"/>
      <c r="H186" s="971"/>
      <c r="I186" s="971"/>
      <c r="J186" s="973" t="s">
        <v>1143</v>
      </c>
      <c r="K186" s="965"/>
    </row>
    <row r="187" spans="2:11" s="966" customFormat="1" x14ac:dyDescent="0.25">
      <c r="B187" s="825"/>
      <c r="C187" s="974"/>
      <c r="D187" s="968" t="s">
        <v>1177</v>
      </c>
      <c r="E187" s="987" t="s">
        <v>1178</v>
      </c>
      <c r="F187" s="970" t="s">
        <v>1152</v>
      </c>
      <c r="G187" s="965"/>
      <c r="H187" s="971"/>
      <c r="I187" s="971"/>
      <c r="J187" s="973" t="s">
        <v>1143</v>
      </c>
      <c r="K187" s="965"/>
    </row>
    <row r="188" spans="2:11" s="966" customFormat="1" x14ac:dyDescent="0.25">
      <c r="B188" s="991" t="s">
        <v>1179</v>
      </c>
      <c r="C188" s="992" t="s">
        <v>1180</v>
      </c>
      <c r="D188" s="978" t="s">
        <v>1181</v>
      </c>
      <c r="E188" s="979" t="s">
        <v>1182</v>
      </c>
      <c r="F188" s="980" t="s">
        <v>1183</v>
      </c>
      <c r="G188" s="981" t="s">
        <v>1184</v>
      </c>
      <c r="H188" s="982">
        <v>286816238</v>
      </c>
      <c r="I188" s="1159">
        <v>8.2003673173678421E-3</v>
      </c>
      <c r="J188" s="984" t="s">
        <v>1185</v>
      </c>
      <c r="K188" s="981" t="s">
        <v>1186</v>
      </c>
    </row>
    <row r="189" spans="2:11" s="966" customFormat="1" x14ac:dyDescent="0.25">
      <c r="B189" s="993" t="s">
        <v>1187</v>
      </c>
      <c r="C189" s="994" t="s">
        <v>1188</v>
      </c>
      <c r="D189" s="736"/>
      <c r="E189" s="995"/>
      <c r="F189" s="970" t="s">
        <v>1183</v>
      </c>
      <c r="G189" s="965"/>
      <c r="H189" s="971"/>
      <c r="I189" s="971"/>
      <c r="J189" s="973" t="s">
        <v>1185</v>
      </c>
      <c r="K189" s="965"/>
    </row>
    <row r="190" spans="2:11" s="966" customFormat="1" x14ac:dyDescent="0.25">
      <c r="B190" s="825"/>
      <c r="C190" s="974"/>
      <c r="D190" s="968" t="s">
        <v>1189</v>
      </c>
      <c r="E190" s="987" t="s">
        <v>1190</v>
      </c>
      <c r="F190" s="970" t="s">
        <v>1183</v>
      </c>
      <c r="G190" s="965"/>
      <c r="H190" s="971"/>
      <c r="I190" s="971"/>
      <c r="J190" s="973" t="s">
        <v>1185</v>
      </c>
      <c r="K190" s="965"/>
    </row>
    <row r="191" spans="2:11" s="966" customFormat="1" x14ac:dyDescent="0.25">
      <c r="B191" s="825"/>
      <c r="C191" s="974"/>
      <c r="D191" s="968" t="s">
        <v>1191</v>
      </c>
      <c r="E191" s="987" t="s">
        <v>1192</v>
      </c>
      <c r="F191" s="996" t="s">
        <v>1183</v>
      </c>
      <c r="G191" s="965"/>
      <c r="H191" s="971"/>
      <c r="I191" s="971"/>
      <c r="J191" s="973" t="s">
        <v>1185</v>
      </c>
      <c r="K191" s="965"/>
    </row>
    <row r="192" spans="2:11" s="966" customFormat="1" x14ac:dyDescent="0.25">
      <c r="B192" s="993" t="s">
        <v>1193</v>
      </c>
      <c r="C192" s="994" t="s">
        <v>1194</v>
      </c>
      <c r="D192" s="968" t="s">
        <v>1195</v>
      </c>
      <c r="E192" s="987" t="s">
        <v>1196</v>
      </c>
      <c r="F192" s="970" t="s">
        <v>1197</v>
      </c>
      <c r="G192" s="965" t="s">
        <v>1198</v>
      </c>
      <c r="H192" s="971">
        <v>33072201</v>
      </c>
      <c r="I192" s="1160">
        <v>9.4556778962361294E-4</v>
      </c>
      <c r="J192" s="973" t="s">
        <v>1185</v>
      </c>
      <c r="K192" s="965"/>
    </row>
    <row r="193" spans="2:12" s="966" customFormat="1" x14ac:dyDescent="0.25">
      <c r="B193" s="993" t="s">
        <v>1199</v>
      </c>
      <c r="C193" s="994" t="s">
        <v>1200</v>
      </c>
      <c r="D193" s="968" t="s">
        <v>1201</v>
      </c>
      <c r="E193" s="987" t="s">
        <v>1200</v>
      </c>
      <c r="F193" s="970" t="s">
        <v>1202</v>
      </c>
      <c r="G193" s="965" t="s">
        <v>1203</v>
      </c>
      <c r="H193" s="971">
        <v>418456167</v>
      </c>
      <c r="I193" s="1160">
        <v>1.1964086481107182E-2</v>
      </c>
      <c r="J193" s="973" t="s">
        <v>1185</v>
      </c>
      <c r="K193" s="965"/>
    </row>
    <row r="194" spans="2:12" s="966" customFormat="1" x14ac:dyDescent="0.25">
      <c r="B194" s="993" t="s">
        <v>1204</v>
      </c>
      <c r="C194" s="994" t="s">
        <v>1205</v>
      </c>
      <c r="D194" s="968" t="s">
        <v>1206</v>
      </c>
      <c r="E194" s="987" t="s">
        <v>1205</v>
      </c>
      <c r="F194" s="970" t="s">
        <v>1207</v>
      </c>
      <c r="G194" s="965" t="s">
        <v>1208</v>
      </c>
      <c r="H194" s="971">
        <v>20084676</v>
      </c>
      <c r="I194" s="1160">
        <v>5.7424126959758218E-4</v>
      </c>
      <c r="J194" s="973" t="s">
        <v>1185</v>
      </c>
      <c r="K194" s="965"/>
    </row>
    <row r="195" spans="2:12" s="966" customFormat="1" ht="15.75" thickBot="1" x14ac:dyDescent="0.3">
      <c r="B195" s="997" t="s">
        <v>1209</v>
      </c>
      <c r="C195" s="998" t="s">
        <v>1210</v>
      </c>
      <c r="D195" s="999" t="s">
        <v>1211</v>
      </c>
      <c r="E195" s="1000" t="s">
        <v>1212</v>
      </c>
      <c r="F195" s="1001" t="s">
        <v>1213</v>
      </c>
      <c r="G195" s="1002" t="s">
        <v>1214</v>
      </c>
      <c r="H195" s="1003"/>
      <c r="I195" s="1003"/>
      <c r="J195" s="1005" t="s">
        <v>1215</v>
      </c>
      <c r="K195" s="1002" t="s">
        <v>1216</v>
      </c>
    </row>
    <row r="196" spans="2:12" s="966" customFormat="1" ht="15.75" thickBot="1" x14ac:dyDescent="0.3">
      <c r="B196" s="1006"/>
      <c r="C196" s="1007"/>
      <c r="D196" s="1008"/>
      <c r="E196" s="1009"/>
      <c r="F196" s="1010"/>
      <c r="G196" s="961"/>
      <c r="H196" s="1011"/>
      <c r="I196" s="1011"/>
      <c r="J196" s="1013"/>
      <c r="K196" s="1014"/>
    </row>
    <row r="197" spans="2:12" s="966" customFormat="1" ht="16.5" thickBot="1" x14ac:dyDescent="0.3">
      <c r="B197" s="775" t="s">
        <v>616</v>
      </c>
      <c r="C197" s="1015"/>
      <c r="D197" s="1016"/>
      <c r="E197" s="1017"/>
      <c r="F197" s="702" t="s">
        <v>617</v>
      </c>
      <c r="G197" s="1018"/>
      <c r="H197" s="704" t="s">
        <v>618</v>
      </c>
      <c r="I197" s="1146"/>
      <c r="J197" s="955" t="s">
        <v>1217</v>
      </c>
      <c r="K197" s="956" t="s">
        <v>1218</v>
      </c>
    </row>
    <row r="198" spans="2:12" s="966" customFormat="1" x14ac:dyDescent="0.25">
      <c r="B198" s="1019">
        <v>8</v>
      </c>
      <c r="C198" s="1020" t="s">
        <v>1219</v>
      </c>
      <c r="D198" s="1019">
        <v>7</v>
      </c>
      <c r="E198" s="1021" t="s">
        <v>296</v>
      </c>
      <c r="F198" s="961" t="s">
        <v>1220</v>
      </c>
      <c r="G198" s="962" t="s">
        <v>1221</v>
      </c>
      <c r="H198" s="963">
        <v>376402459</v>
      </c>
      <c r="I198" s="1158">
        <v>1.0761728291549829E-2</v>
      </c>
      <c r="J198" s="973" t="s">
        <v>1222</v>
      </c>
      <c r="K198" s="965" t="s">
        <v>1223</v>
      </c>
    </row>
    <row r="199" spans="2:12" s="966" customFormat="1" x14ac:dyDescent="0.25">
      <c r="B199" s="985" t="s">
        <v>1224</v>
      </c>
      <c r="C199" s="988" t="s">
        <v>1225</v>
      </c>
      <c r="D199" s="1022" t="s">
        <v>1187</v>
      </c>
      <c r="E199" s="1023" t="s">
        <v>1226</v>
      </c>
      <c r="F199" s="970" t="s">
        <v>1220</v>
      </c>
      <c r="G199" s="965"/>
      <c r="H199" s="971"/>
      <c r="I199" s="971"/>
      <c r="J199" s="973" t="s">
        <v>1222</v>
      </c>
      <c r="K199" s="965"/>
    </row>
    <row r="200" spans="2:12" s="966" customFormat="1" x14ac:dyDescent="0.25">
      <c r="B200" s="985" t="s">
        <v>1227</v>
      </c>
      <c r="C200" s="1024" t="s">
        <v>296</v>
      </c>
      <c r="D200" s="985" t="s">
        <v>1193</v>
      </c>
      <c r="E200" s="986" t="s">
        <v>1228</v>
      </c>
      <c r="F200" s="970" t="s">
        <v>1220</v>
      </c>
      <c r="G200" s="965"/>
      <c r="H200" s="971"/>
      <c r="I200" s="971"/>
      <c r="J200" s="973" t="s">
        <v>1222</v>
      </c>
      <c r="K200" s="965"/>
    </row>
    <row r="201" spans="2:12" s="793" customFormat="1" x14ac:dyDescent="0.25">
      <c r="B201" s="1025">
        <v>830</v>
      </c>
      <c r="C201" s="1024" t="s">
        <v>1226</v>
      </c>
      <c r="D201" s="1026"/>
      <c r="E201" s="1027"/>
      <c r="F201" s="996" t="s">
        <v>1220</v>
      </c>
      <c r="G201" s="965"/>
      <c r="H201" s="971"/>
      <c r="I201" s="971"/>
      <c r="J201" s="973" t="s">
        <v>1222</v>
      </c>
      <c r="K201" s="965"/>
    </row>
    <row r="202" spans="2:12" s="793" customFormat="1" x14ac:dyDescent="0.25">
      <c r="B202" s="1028">
        <v>832</v>
      </c>
      <c r="C202" s="1029" t="s">
        <v>1229</v>
      </c>
      <c r="D202" s="1030"/>
      <c r="E202" s="1031"/>
      <c r="F202" s="1032" t="s">
        <v>1220</v>
      </c>
      <c r="G202" s="1033"/>
      <c r="H202" s="1034"/>
      <c r="I202" s="1034"/>
      <c r="J202" s="1036" t="s">
        <v>1222</v>
      </c>
      <c r="K202" s="1033"/>
    </row>
    <row r="203" spans="2:12" x14ac:dyDescent="0.25">
      <c r="B203" s="976" t="s">
        <v>1230</v>
      </c>
      <c r="C203" s="1037" t="s">
        <v>1231</v>
      </c>
      <c r="D203" s="1038" t="s">
        <v>1199</v>
      </c>
      <c r="E203" s="1039" t="s">
        <v>1232</v>
      </c>
      <c r="F203" s="980" t="s">
        <v>1233</v>
      </c>
      <c r="G203" s="981" t="s">
        <v>1234</v>
      </c>
      <c r="H203" s="982">
        <v>4277471452</v>
      </c>
      <c r="I203" s="1159">
        <v>0.12229724976713059</v>
      </c>
      <c r="J203" s="984" t="s">
        <v>1235</v>
      </c>
      <c r="K203" s="981" t="s">
        <v>1236</v>
      </c>
      <c r="L203" s="692"/>
    </row>
    <row r="204" spans="2:12" x14ac:dyDescent="0.25">
      <c r="B204" s="825"/>
      <c r="C204" s="746"/>
      <c r="D204" s="1040" t="s">
        <v>1237</v>
      </c>
      <c r="E204" s="1023" t="s">
        <v>1238</v>
      </c>
      <c r="F204" s="970" t="s">
        <v>1233</v>
      </c>
      <c r="G204" s="965"/>
      <c r="H204" s="971"/>
      <c r="I204" s="971"/>
      <c r="J204" s="973" t="s">
        <v>1235</v>
      </c>
      <c r="K204" s="965"/>
      <c r="L204" s="692"/>
    </row>
    <row r="205" spans="2:12" x14ac:dyDescent="0.25">
      <c r="B205" s="1041"/>
      <c r="C205" s="793"/>
      <c r="D205" s="1040" t="s">
        <v>1239</v>
      </c>
      <c r="E205" s="1023" t="s">
        <v>335</v>
      </c>
      <c r="F205" s="970" t="s">
        <v>1233</v>
      </c>
      <c r="G205" s="965"/>
      <c r="H205" s="971"/>
      <c r="I205" s="971"/>
      <c r="J205" s="973" t="s">
        <v>1235</v>
      </c>
      <c r="K205" s="965"/>
      <c r="L205" s="692"/>
    </row>
    <row r="206" spans="2:12" x14ac:dyDescent="0.25">
      <c r="B206" s="825"/>
      <c r="C206" s="746"/>
      <c r="D206" s="1040" t="s">
        <v>1240</v>
      </c>
      <c r="E206" s="1023" t="s">
        <v>1241</v>
      </c>
      <c r="F206" s="970" t="s">
        <v>1233</v>
      </c>
      <c r="G206" s="965"/>
      <c r="H206" s="971"/>
      <c r="I206" s="971"/>
      <c r="J206" s="973" t="s">
        <v>1235</v>
      </c>
      <c r="K206" s="965"/>
      <c r="L206" s="692"/>
    </row>
    <row r="207" spans="2:12" x14ac:dyDescent="0.25">
      <c r="B207" s="825"/>
      <c r="C207" s="746"/>
      <c r="D207" s="1040" t="s">
        <v>1242</v>
      </c>
      <c r="E207" s="1023" t="s">
        <v>1243</v>
      </c>
      <c r="F207" s="970" t="s">
        <v>1233</v>
      </c>
      <c r="G207" s="965"/>
      <c r="H207" s="971"/>
      <c r="I207" s="971"/>
      <c r="J207" s="973" t="s">
        <v>1235</v>
      </c>
      <c r="K207" s="965"/>
      <c r="L207" s="692"/>
    </row>
    <row r="208" spans="2:12" x14ac:dyDescent="0.25">
      <c r="B208" s="825"/>
      <c r="C208" s="746"/>
      <c r="D208" s="1040" t="s">
        <v>1244</v>
      </c>
      <c r="E208" s="1023" t="s">
        <v>1245</v>
      </c>
      <c r="F208" s="970" t="s">
        <v>1233</v>
      </c>
      <c r="G208" s="965"/>
      <c r="H208" s="971"/>
      <c r="I208" s="971"/>
      <c r="J208" s="973" t="s">
        <v>1235</v>
      </c>
      <c r="K208" s="965"/>
      <c r="L208" s="692"/>
    </row>
    <row r="209" spans="2:12" x14ac:dyDescent="0.25">
      <c r="B209" s="985" t="s">
        <v>1246</v>
      </c>
      <c r="C209" s="1023" t="s">
        <v>336</v>
      </c>
      <c r="D209" s="1040" t="s">
        <v>1247</v>
      </c>
      <c r="E209" s="1023" t="s">
        <v>336</v>
      </c>
      <c r="F209" s="970" t="s">
        <v>1248</v>
      </c>
      <c r="G209" s="965" t="s">
        <v>1249</v>
      </c>
      <c r="H209" s="971">
        <v>491664124</v>
      </c>
      <c r="I209" s="1160">
        <v>1.4057176266191353E-2</v>
      </c>
      <c r="J209" s="973" t="s">
        <v>1235</v>
      </c>
      <c r="K209" s="965"/>
      <c r="L209" s="692"/>
    </row>
    <row r="210" spans="2:12" x14ac:dyDescent="0.25">
      <c r="B210" s="825"/>
      <c r="C210" s="746"/>
      <c r="D210" s="1040" t="s">
        <v>1250</v>
      </c>
      <c r="E210" s="1023" t="s">
        <v>1241</v>
      </c>
      <c r="F210" s="970" t="s">
        <v>1248</v>
      </c>
      <c r="G210" s="965"/>
      <c r="H210" s="971"/>
      <c r="I210" s="971"/>
      <c r="J210" s="973" t="s">
        <v>1235</v>
      </c>
      <c r="K210" s="965"/>
      <c r="L210" s="692"/>
    </row>
    <row r="211" spans="2:12" x14ac:dyDescent="0.25">
      <c r="B211" s="1042"/>
      <c r="C211" s="1043"/>
      <c r="D211" s="1044" t="s">
        <v>1251</v>
      </c>
      <c r="E211" s="1045" t="s">
        <v>1252</v>
      </c>
      <c r="F211" s="1046" t="s">
        <v>1248</v>
      </c>
      <c r="G211" s="1033"/>
      <c r="H211" s="1034"/>
      <c r="I211" s="1034"/>
      <c r="J211" s="1036" t="s">
        <v>1235</v>
      </c>
      <c r="K211" s="1033"/>
      <c r="L211" s="692"/>
    </row>
    <row r="212" spans="2:12" x14ac:dyDescent="0.25">
      <c r="B212" s="976" t="s">
        <v>1253</v>
      </c>
      <c r="C212" s="1037" t="s">
        <v>1254</v>
      </c>
      <c r="D212" s="1038" t="s">
        <v>1204</v>
      </c>
      <c r="E212" s="1039" t="s">
        <v>299</v>
      </c>
      <c r="F212" s="1047" t="s">
        <v>1255</v>
      </c>
      <c r="G212" s="981" t="s">
        <v>1256</v>
      </c>
      <c r="H212" s="982">
        <v>801980724</v>
      </c>
      <c r="I212" s="1159">
        <v>2.2929442782275808E-2</v>
      </c>
      <c r="J212" s="984" t="s">
        <v>1257</v>
      </c>
      <c r="K212" s="981" t="s">
        <v>1258</v>
      </c>
      <c r="L212" s="692"/>
    </row>
    <row r="213" spans="2:12" x14ac:dyDescent="0.25">
      <c r="B213" s="1048"/>
      <c r="C213" s="914"/>
      <c r="D213" s="1040" t="s">
        <v>1259</v>
      </c>
      <c r="E213" s="1023" t="s">
        <v>1260</v>
      </c>
      <c r="F213" s="970" t="s">
        <v>1255</v>
      </c>
      <c r="G213" s="965"/>
      <c r="H213" s="971"/>
      <c r="I213" s="971"/>
      <c r="J213" s="973" t="s">
        <v>1257</v>
      </c>
      <c r="K213" s="965"/>
      <c r="L213" s="692"/>
    </row>
    <row r="214" spans="2:12" x14ac:dyDescent="0.25">
      <c r="B214" s="825"/>
      <c r="C214" s="746"/>
      <c r="D214" s="1040" t="s">
        <v>1261</v>
      </c>
      <c r="E214" s="1023" t="s">
        <v>1262</v>
      </c>
      <c r="F214" s="970" t="s">
        <v>1255</v>
      </c>
      <c r="G214" s="965"/>
      <c r="H214" s="971"/>
      <c r="I214" s="971"/>
      <c r="J214" s="973" t="s">
        <v>1257</v>
      </c>
      <c r="K214" s="965"/>
      <c r="L214" s="692"/>
    </row>
    <row r="215" spans="2:12" x14ac:dyDescent="0.25">
      <c r="B215" s="825"/>
      <c r="C215" s="746"/>
      <c r="D215" s="1040" t="s">
        <v>1263</v>
      </c>
      <c r="E215" s="1023" t="s">
        <v>1264</v>
      </c>
      <c r="F215" s="970" t="s">
        <v>1255</v>
      </c>
      <c r="G215" s="965"/>
      <c r="H215" s="971"/>
      <c r="I215" s="971"/>
      <c r="J215" s="973" t="s">
        <v>1257</v>
      </c>
      <c r="K215" s="965"/>
      <c r="L215" s="692"/>
    </row>
    <row r="216" spans="2:12" x14ac:dyDescent="0.25">
      <c r="B216" s="825"/>
      <c r="C216" s="746"/>
      <c r="D216" s="1040" t="s">
        <v>1265</v>
      </c>
      <c r="E216" s="1023" t="s">
        <v>1266</v>
      </c>
      <c r="F216" s="970" t="s">
        <v>1255</v>
      </c>
      <c r="G216" s="965"/>
      <c r="H216" s="971"/>
      <c r="I216" s="971"/>
      <c r="J216" s="973" t="s">
        <v>1257</v>
      </c>
      <c r="K216" s="965"/>
      <c r="L216" s="692"/>
    </row>
    <row r="217" spans="2:12" x14ac:dyDescent="0.25">
      <c r="B217" s="985" t="s">
        <v>1267</v>
      </c>
      <c r="C217" s="1024" t="s">
        <v>1268</v>
      </c>
      <c r="D217" s="1040" t="s">
        <v>1269</v>
      </c>
      <c r="E217" s="1023" t="s">
        <v>1270</v>
      </c>
      <c r="F217" s="970" t="s">
        <v>1255</v>
      </c>
      <c r="G217" s="965"/>
      <c r="H217" s="971"/>
      <c r="I217" s="971"/>
      <c r="J217" s="973" t="s">
        <v>1257</v>
      </c>
      <c r="K217" s="965"/>
      <c r="L217" s="692"/>
    </row>
    <row r="218" spans="2:12" x14ac:dyDescent="0.25">
      <c r="B218" s="976" t="s">
        <v>1271</v>
      </c>
      <c r="C218" s="1037" t="s">
        <v>1272</v>
      </c>
      <c r="D218" s="1038" t="s">
        <v>1273</v>
      </c>
      <c r="E218" s="1039" t="s">
        <v>1274</v>
      </c>
      <c r="F218" s="980" t="s">
        <v>1275</v>
      </c>
      <c r="G218" s="981" t="s">
        <v>1276</v>
      </c>
      <c r="H218" s="982">
        <v>216232149</v>
      </c>
      <c r="I218" s="1159">
        <v>6.1822965812131378E-3</v>
      </c>
      <c r="J218" s="984" t="s">
        <v>1277</v>
      </c>
      <c r="K218" s="981" t="s">
        <v>1278</v>
      </c>
      <c r="L218" s="692"/>
    </row>
    <row r="219" spans="2:12" x14ac:dyDescent="0.25">
      <c r="B219" s="1025">
        <v>816</v>
      </c>
      <c r="C219" s="1024" t="s">
        <v>1279</v>
      </c>
      <c r="D219" s="1040" t="s">
        <v>1209</v>
      </c>
      <c r="E219" s="1023" t="s">
        <v>1280</v>
      </c>
      <c r="F219" s="746" t="s">
        <v>1281</v>
      </c>
      <c r="G219" s="965" t="s">
        <v>1282</v>
      </c>
      <c r="H219" s="971">
        <v>176284295</v>
      </c>
      <c r="I219" s="1160">
        <v>5.0401468946232797E-3</v>
      </c>
      <c r="J219" s="746" t="s">
        <v>1277</v>
      </c>
      <c r="K219" s="965"/>
      <c r="L219" s="692"/>
    </row>
    <row r="220" spans="2:12" x14ac:dyDescent="0.25">
      <c r="B220" s="825"/>
      <c r="C220" s="746"/>
      <c r="D220" s="1040" t="s">
        <v>1283</v>
      </c>
      <c r="E220" s="1023" t="s">
        <v>1284</v>
      </c>
      <c r="F220" s="746" t="s">
        <v>1281</v>
      </c>
      <c r="G220" s="965"/>
      <c r="H220" s="971"/>
      <c r="I220" s="971"/>
      <c r="J220" s="746" t="s">
        <v>1277</v>
      </c>
      <c r="K220" s="965"/>
      <c r="L220" s="692"/>
    </row>
    <row r="221" spans="2:12" x14ac:dyDescent="0.25">
      <c r="B221" s="825"/>
      <c r="C221" s="746"/>
      <c r="D221" s="1040" t="s">
        <v>1285</v>
      </c>
      <c r="E221" s="1023" t="s">
        <v>1286</v>
      </c>
      <c r="F221" s="746" t="s">
        <v>1281</v>
      </c>
      <c r="G221" s="965"/>
      <c r="H221" s="971"/>
      <c r="I221" s="971"/>
      <c r="J221" s="746" t="s">
        <v>1277</v>
      </c>
      <c r="K221" s="965"/>
      <c r="L221" s="692"/>
    </row>
    <row r="222" spans="2:12" x14ac:dyDescent="0.25">
      <c r="B222" s="825"/>
      <c r="C222" s="746"/>
      <c r="D222" s="1040" t="s">
        <v>1287</v>
      </c>
      <c r="E222" s="1023" t="s">
        <v>1288</v>
      </c>
      <c r="F222" s="746" t="s">
        <v>1281</v>
      </c>
      <c r="G222" s="965"/>
      <c r="H222" s="971"/>
      <c r="I222" s="971"/>
      <c r="J222" s="746" t="s">
        <v>1277</v>
      </c>
      <c r="K222" s="965"/>
      <c r="L222" s="692"/>
    </row>
    <row r="223" spans="2:12" x14ac:dyDescent="0.25">
      <c r="B223" s="825"/>
      <c r="C223" s="746"/>
      <c r="D223" s="1040" t="s">
        <v>1289</v>
      </c>
      <c r="E223" s="1023" t="s">
        <v>1290</v>
      </c>
      <c r="F223" s="746" t="s">
        <v>1281</v>
      </c>
      <c r="G223" s="965"/>
      <c r="H223" s="971"/>
      <c r="I223" s="971"/>
      <c r="J223" s="746" t="s">
        <v>1277</v>
      </c>
      <c r="K223" s="965"/>
      <c r="L223" s="692"/>
    </row>
    <row r="224" spans="2:12" x14ac:dyDescent="0.25">
      <c r="B224" s="825"/>
      <c r="C224" s="746"/>
      <c r="D224" s="1040" t="s">
        <v>1291</v>
      </c>
      <c r="E224" s="1023" t="s">
        <v>1292</v>
      </c>
      <c r="F224" s="746" t="s">
        <v>1281</v>
      </c>
      <c r="G224" s="965"/>
      <c r="H224" s="971"/>
      <c r="I224" s="971"/>
      <c r="J224" s="746" t="s">
        <v>1277</v>
      </c>
      <c r="K224" s="965"/>
      <c r="L224" s="692"/>
    </row>
    <row r="225" spans="1:12" x14ac:dyDescent="0.25">
      <c r="B225" s="825"/>
      <c r="C225" s="746"/>
      <c r="D225" s="1040" t="s">
        <v>1293</v>
      </c>
      <c r="E225" s="1023" t="s">
        <v>1294</v>
      </c>
      <c r="F225" s="746" t="s">
        <v>1281</v>
      </c>
      <c r="G225" s="965"/>
      <c r="H225" s="971"/>
      <c r="I225" s="971"/>
      <c r="J225" s="746" t="s">
        <v>1277</v>
      </c>
      <c r="K225" s="965"/>
      <c r="L225" s="692"/>
    </row>
    <row r="226" spans="1:12" x14ac:dyDescent="0.25">
      <c r="B226" s="825"/>
      <c r="C226" s="746"/>
      <c r="D226" s="1040" t="s">
        <v>1295</v>
      </c>
      <c r="E226" s="1023" t="s">
        <v>1296</v>
      </c>
      <c r="F226" s="746" t="s">
        <v>1281</v>
      </c>
      <c r="G226" s="965"/>
      <c r="H226" s="971"/>
      <c r="I226" s="971"/>
      <c r="J226" s="746" t="s">
        <v>1277</v>
      </c>
      <c r="K226" s="965"/>
      <c r="L226" s="692"/>
    </row>
    <row r="227" spans="1:12" x14ac:dyDescent="0.25">
      <c r="B227" s="1048"/>
      <c r="C227" s="914"/>
      <c r="D227" s="1044" t="s">
        <v>1297</v>
      </c>
      <c r="E227" s="1045" t="s">
        <v>1298</v>
      </c>
      <c r="F227" s="746" t="s">
        <v>1281</v>
      </c>
      <c r="G227" s="965"/>
      <c r="H227" s="971"/>
      <c r="I227" s="971"/>
      <c r="J227" s="746" t="s">
        <v>1277</v>
      </c>
      <c r="K227" s="965"/>
      <c r="L227" s="692"/>
    </row>
    <row r="228" spans="1:12" ht="15.75" thickBot="1" x14ac:dyDescent="0.3">
      <c r="B228" s="1049" t="s">
        <v>1299</v>
      </c>
      <c r="C228" s="1050" t="s">
        <v>1300</v>
      </c>
      <c r="D228" s="1051" t="s">
        <v>1301</v>
      </c>
      <c r="E228" s="1052" t="s">
        <v>1302</v>
      </c>
      <c r="F228" s="1001" t="s">
        <v>1303</v>
      </c>
      <c r="G228" s="1002" t="s">
        <v>1304</v>
      </c>
      <c r="H228" s="1003"/>
      <c r="I228" s="1003"/>
      <c r="J228" s="1005" t="s">
        <v>1305</v>
      </c>
      <c r="K228" s="1002" t="s">
        <v>1306</v>
      </c>
      <c r="L228" s="692"/>
    </row>
    <row r="229" spans="1:12" ht="15.75" thickBot="1" x14ac:dyDescent="0.3">
      <c r="B229" s="1053"/>
      <c r="C229" s="746"/>
      <c r="D229" s="973"/>
      <c r="E229" s="1054"/>
      <c r="F229" s="711"/>
      <c r="G229" s="711"/>
      <c r="H229" s="853"/>
      <c r="I229" s="853"/>
      <c r="J229" s="711"/>
      <c r="K229" s="711"/>
      <c r="L229" s="692"/>
    </row>
    <row r="230" spans="1:12" ht="16.5" thickBot="1" x14ac:dyDescent="0.3">
      <c r="B230" s="775" t="s">
        <v>616</v>
      </c>
      <c r="C230" s="746"/>
      <c r="D230" s="973"/>
      <c r="E230" s="1054"/>
      <c r="F230" s="702" t="s">
        <v>617</v>
      </c>
      <c r="G230" s="711"/>
      <c r="H230" s="704" t="s">
        <v>618</v>
      </c>
      <c r="I230" s="1146"/>
      <c r="J230" s="955" t="s">
        <v>1307</v>
      </c>
      <c r="K230" s="956" t="s">
        <v>1308</v>
      </c>
      <c r="L230" s="692"/>
    </row>
    <row r="231" spans="1:12" x14ac:dyDescent="0.25">
      <c r="B231" s="1055"/>
      <c r="C231" s="1056"/>
      <c r="D231" s="1057">
        <v>8</v>
      </c>
      <c r="E231" s="1058" t="s">
        <v>1309</v>
      </c>
      <c r="F231" s="1059" t="s">
        <v>1310</v>
      </c>
      <c r="G231" s="962" t="s">
        <v>1311</v>
      </c>
      <c r="H231" s="963">
        <v>551277627</v>
      </c>
      <c r="I231" s="1161">
        <v>1.576158681520291E-2</v>
      </c>
      <c r="J231" s="967" t="s">
        <v>1312</v>
      </c>
      <c r="K231" s="965" t="s">
        <v>1313</v>
      </c>
      <c r="L231" s="692"/>
    </row>
    <row r="232" spans="1:12" x14ac:dyDescent="0.25">
      <c r="A232" s="793"/>
      <c r="B232" s="985" t="s">
        <v>1314</v>
      </c>
      <c r="C232" s="1061" t="s">
        <v>1315</v>
      </c>
      <c r="D232" s="1026"/>
      <c r="E232" s="1027"/>
      <c r="F232" s="746" t="s">
        <v>1310</v>
      </c>
      <c r="G232" s="965"/>
      <c r="H232" s="971"/>
      <c r="I232" s="1162"/>
      <c r="J232" s="967"/>
      <c r="K232" s="965"/>
      <c r="L232" s="692"/>
    </row>
    <row r="233" spans="1:12" x14ac:dyDescent="0.25">
      <c r="A233" s="793"/>
      <c r="B233" s="985" t="s">
        <v>1316</v>
      </c>
      <c r="C233" s="1062" t="s">
        <v>1317</v>
      </c>
      <c r="D233" s="1063" t="s">
        <v>1318</v>
      </c>
      <c r="E233" s="1064" t="s">
        <v>550</v>
      </c>
      <c r="F233" s="746" t="s">
        <v>1310</v>
      </c>
      <c r="G233" s="965"/>
      <c r="H233" s="971"/>
      <c r="I233" s="1162"/>
      <c r="J233" s="967"/>
      <c r="K233" s="965"/>
      <c r="L233" s="692"/>
    </row>
    <row r="234" spans="1:12" x14ac:dyDescent="0.25">
      <c r="B234" s="825"/>
      <c r="C234" s="745"/>
      <c r="D234" s="1063" t="s">
        <v>1319</v>
      </c>
      <c r="E234" s="1065" t="s">
        <v>1320</v>
      </c>
      <c r="F234" s="711" t="s">
        <v>1310</v>
      </c>
      <c r="G234" s="965"/>
      <c r="H234" s="971"/>
      <c r="I234" s="1162"/>
      <c r="J234" s="715"/>
      <c r="K234" s="965"/>
      <c r="L234" s="692"/>
    </row>
    <row r="235" spans="1:12" x14ac:dyDescent="0.25">
      <c r="B235" s="1066" t="s">
        <v>822</v>
      </c>
      <c r="C235" s="1067" t="s">
        <v>302</v>
      </c>
      <c r="D235" s="1068" t="s">
        <v>1224</v>
      </c>
      <c r="E235" s="1069" t="s">
        <v>302</v>
      </c>
      <c r="F235" s="1070" t="s">
        <v>1321</v>
      </c>
      <c r="G235" s="1071" t="s">
        <v>1322</v>
      </c>
      <c r="H235" s="1072">
        <v>129239666</v>
      </c>
      <c r="I235" s="1163">
        <v>3.6950932086834498E-3</v>
      </c>
      <c r="J235" s="1074" t="s">
        <v>1323</v>
      </c>
      <c r="K235" s="1071" t="s">
        <v>1324</v>
      </c>
      <c r="L235" s="692"/>
    </row>
    <row r="236" spans="1:12" x14ac:dyDescent="0.25">
      <c r="B236" s="985" t="s">
        <v>1325</v>
      </c>
      <c r="C236" s="1062" t="s">
        <v>1326</v>
      </c>
      <c r="D236" s="1063" t="s">
        <v>1314</v>
      </c>
      <c r="E236" s="1064" t="s">
        <v>1327</v>
      </c>
      <c r="F236" s="746" t="s">
        <v>1328</v>
      </c>
      <c r="G236" s="965" t="s">
        <v>1329</v>
      </c>
      <c r="H236" s="971">
        <v>1542303449</v>
      </c>
      <c r="I236" s="1161">
        <v>4.4096020800061191E-2</v>
      </c>
      <c r="J236" s="967" t="s">
        <v>1330</v>
      </c>
      <c r="K236" s="965" t="s">
        <v>1331</v>
      </c>
      <c r="L236" s="692"/>
    </row>
    <row r="237" spans="1:12" x14ac:dyDescent="0.25">
      <c r="B237" s="825"/>
      <c r="D237" s="1063" t="s">
        <v>1316</v>
      </c>
      <c r="E237" s="1076" t="s">
        <v>1332</v>
      </c>
      <c r="F237" s="967" t="s">
        <v>1328</v>
      </c>
      <c r="G237" s="965"/>
      <c r="H237" s="971"/>
      <c r="I237" s="1162"/>
      <c r="J237" s="967" t="s">
        <v>1330</v>
      </c>
      <c r="K237" s="965"/>
      <c r="L237" s="692"/>
    </row>
    <row r="238" spans="1:12" x14ac:dyDescent="0.25">
      <c r="B238" s="825"/>
      <c r="D238" s="1063" t="s">
        <v>1333</v>
      </c>
      <c r="E238" s="1064" t="s">
        <v>1334</v>
      </c>
      <c r="F238" s="746" t="s">
        <v>1328</v>
      </c>
      <c r="G238" s="965"/>
      <c r="H238" s="971"/>
      <c r="I238" s="1162"/>
      <c r="J238" s="967" t="s">
        <v>1330</v>
      </c>
      <c r="K238" s="965"/>
      <c r="L238" s="692"/>
    </row>
    <row r="239" spans="1:12" x14ac:dyDescent="0.25">
      <c r="B239" s="825"/>
      <c r="D239" s="1063" t="s">
        <v>1335</v>
      </c>
      <c r="E239" s="1064" t="s">
        <v>1336</v>
      </c>
      <c r="F239" s="746" t="s">
        <v>1328</v>
      </c>
      <c r="G239" s="965"/>
      <c r="H239" s="971"/>
      <c r="I239" s="1162"/>
      <c r="J239" s="967" t="s">
        <v>1330</v>
      </c>
      <c r="K239" s="965"/>
      <c r="L239" s="692"/>
    </row>
    <row r="240" spans="1:12" x14ac:dyDescent="0.25">
      <c r="B240" s="825"/>
      <c r="D240" s="1063" t="s">
        <v>1139</v>
      </c>
      <c r="E240" s="1064" t="s">
        <v>1337</v>
      </c>
      <c r="F240" s="746" t="s">
        <v>1328</v>
      </c>
      <c r="G240" s="965"/>
      <c r="H240" s="971"/>
      <c r="I240" s="1162"/>
      <c r="J240" s="967" t="s">
        <v>1330</v>
      </c>
      <c r="K240" s="965"/>
      <c r="L240" s="692"/>
    </row>
    <row r="241" spans="2:12" x14ac:dyDescent="0.25">
      <c r="B241" s="825"/>
      <c r="C241" s="745"/>
      <c r="D241" s="1063" t="s">
        <v>1338</v>
      </c>
      <c r="E241" s="1064" t="s">
        <v>1339</v>
      </c>
      <c r="F241" s="746" t="s">
        <v>1328</v>
      </c>
      <c r="G241" s="965"/>
      <c r="H241" s="971"/>
      <c r="I241" s="1162"/>
      <c r="J241" s="967" t="s">
        <v>1330</v>
      </c>
      <c r="K241" s="965"/>
      <c r="L241" s="692"/>
    </row>
    <row r="242" spans="2:12" x14ac:dyDescent="0.25">
      <c r="B242" s="825"/>
      <c r="C242" s="745"/>
      <c r="D242" s="1063" t="s">
        <v>1340</v>
      </c>
      <c r="E242" s="1064" t="s">
        <v>1341</v>
      </c>
      <c r="F242" s="746" t="s">
        <v>1328</v>
      </c>
      <c r="G242" s="965"/>
      <c r="H242" s="971"/>
      <c r="I242" s="1162"/>
      <c r="J242" s="967" t="s">
        <v>1330</v>
      </c>
      <c r="K242" s="965"/>
      <c r="L242" s="692"/>
    </row>
    <row r="243" spans="2:12" x14ac:dyDescent="0.25">
      <c r="B243" s="825"/>
      <c r="D243" s="1063" t="s">
        <v>1342</v>
      </c>
      <c r="E243" s="1064" t="s">
        <v>1343</v>
      </c>
      <c r="F243" s="746" t="s">
        <v>1328</v>
      </c>
      <c r="G243" s="965"/>
      <c r="H243" s="971"/>
      <c r="I243" s="1162"/>
      <c r="J243" s="967" t="s">
        <v>1330</v>
      </c>
      <c r="K243" s="965"/>
      <c r="L243" s="692"/>
    </row>
    <row r="244" spans="2:12" x14ac:dyDescent="0.25">
      <c r="B244" s="825"/>
      <c r="C244" s="745"/>
      <c r="D244" s="1063" t="s">
        <v>1227</v>
      </c>
      <c r="E244" s="1064" t="s">
        <v>1344</v>
      </c>
      <c r="F244" s="746" t="s">
        <v>1328</v>
      </c>
      <c r="G244" s="965"/>
      <c r="H244" s="971"/>
      <c r="I244" s="1162"/>
      <c r="J244" s="967" t="s">
        <v>1330</v>
      </c>
      <c r="K244" s="965"/>
      <c r="L244" s="692"/>
    </row>
    <row r="245" spans="2:12" x14ac:dyDescent="0.25">
      <c r="B245" s="825"/>
      <c r="C245" s="746"/>
      <c r="D245" s="1063" t="s">
        <v>1345</v>
      </c>
      <c r="E245" s="1064" t="s">
        <v>1346</v>
      </c>
      <c r="F245" s="746" t="s">
        <v>1328</v>
      </c>
      <c r="G245" s="965"/>
      <c r="H245" s="971"/>
      <c r="I245" s="1162"/>
      <c r="J245" s="967" t="s">
        <v>1330</v>
      </c>
      <c r="K245" s="965"/>
      <c r="L245" s="692"/>
    </row>
    <row r="246" spans="2:12" x14ac:dyDescent="0.25">
      <c r="B246" s="825"/>
      <c r="C246" s="745"/>
      <c r="D246" s="1063" t="s">
        <v>1267</v>
      </c>
      <c r="E246" s="1064" t="s">
        <v>1347</v>
      </c>
      <c r="F246" s="746" t="s">
        <v>1328</v>
      </c>
      <c r="G246" s="965"/>
      <c r="H246" s="971"/>
      <c r="I246" s="1162"/>
      <c r="J246" s="967" t="s">
        <v>1330</v>
      </c>
      <c r="K246" s="965"/>
      <c r="L246" s="692"/>
    </row>
    <row r="247" spans="2:12" x14ac:dyDescent="0.25">
      <c r="B247" s="825"/>
      <c r="C247" s="745"/>
      <c r="D247" s="1063" t="s">
        <v>1348</v>
      </c>
      <c r="E247" s="1064" t="s">
        <v>1349</v>
      </c>
      <c r="F247" s="746" t="s">
        <v>1328</v>
      </c>
      <c r="G247" s="965"/>
      <c r="H247" s="971"/>
      <c r="I247" s="1162"/>
      <c r="J247" s="967" t="s">
        <v>1330</v>
      </c>
      <c r="K247" s="965"/>
      <c r="L247" s="692"/>
    </row>
    <row r="248" spans="2:12" x14ac:dyDescent="0.25">
      <c r="B248" s="825"/>
      <c r="C248" s="745"/>
      <c r="D248" s="1063" t="s">
        <v>1271</v>
      </c>
      <c r="E248" s="1064" t="s">
        <v>1350</v>
      </c>
      <c r="F248" s="746" t="s">
        <v>1328</v>
      </c>
      <c r="G248" s="965"/>
      <c r="H248" s="971"/>
      <c r="I248" s="1162"/>
      <c r="J248" s="967" t="s">
        <v>1330</v>
      </c>
      <c r="K248" s="965"/>
      <c r="L248" s="692"/>
    </row>
    <row r="249" spans="2:12" x14ac:dyDescent="0.25">
      <c r="B249" s="825"/>
      <c r="C249" s="745"/>
      <c r="D249" s="1063" t="s">
        <v>1351</v>
      </c>
      <c r="E249" s="1064" t="s">
        <v>1352</v>
      </c>
      <c r="F249" s="746" t="s">
        <v>1328</v>
      </c>
      <c r="G249" s="1077"/>
      <c r="H249" s="1078"/>
      <c r="I249" s="1164"/>
      <c r="J249" s="967" t="s">
        <v>1330</v>
      </c>
      <c r="K249" s="965"/>
      <c r="L249" s="692"/>
    </row>
    <row r="250" spans="2:12" x14ac:dyDescent="0.25">
      <c r="B250" s="825"/>
      <c r="C250" s="745"/>
      <c r="D250" s="1063" t="s">
        <v>1353</v>
      </c>
      <c r="E250" s="1064" t="s">
        <v>1354</v>
      </c>
      <c r="F250" s="746" t="s">
        <v>1328</v>
      </c>
      <c r="G250" s="1077"/>
      <c r="H250" s="1078"/>
      <c r="I250" s="1164"/>
      <c r="J250" s="967" t="s">
        <v>1330</v>
      </c>
      <c r="K250" s="965"/>
      <c r="L250" s="692"/>
    </row>
    <row r="251" spans="2:12" x14ac:dyDescent="0.25">
      <c r="B251" s="825"/>
      <c r="C251" s="745"/>
      <c r="D251" s="1063" t="s">
        <v>1355</v>
      </c>
      <c r="E251" s="1064" t="s">
        <v>1356</v>
      </c>
      <c r="F251" s="746" t="s">
        <v>1328</v>
      </c>
      <c r="G251" s="1077"/>
      <c r="H251" s="1078"/>
      <c r="I251" s="1164"/>
      <c r="J251" s="967" t="s">
        <v>1330</v>
      </c>
      <c r="K251" s="965"/>
      <c r="L251" s="692"/>
    </row>
    <row r="252" spans="2:12" x14ac:dyDescent="0.25">
      <c r="B252" s="976" t="s">
        <v>1335</v>
      </c>
      <c r="C252" s="1080" t="s">
        <v>1357</v>
      </c>
      <c r="D252" s="1081" t="s">
        <v>1358</v>
      </c>
      <c r="E252" s="1082" t="s">
        <v>1359</v>
      </c>
      <c r="F252" s="1083" t="s">
        <v>1360</v>
      </c>
      <c r="G252" s="981" t="s">
        <v>1361</v>
      </c>
      <c r="H252" s="982">
        <v>2815753122</v>
      </c>
      <c r="I252" s="1161">
        <v>8.0505239300381823E-2</v>
      </c>
      <c r="J252" s="1085" t="s">
        <v>1362</v>
      </c>
      <c r="K252" s="981" t="s">
        <v>1363</v>
      </c>
      <c r="L252" s="692"/>
    </row>
    <row r="253" spans="2:12" x14ac:dyDescent="0.25">
      <c r="B253" s="985" t="s">
        <v>1333</v>
      </c>
      <c r="C253" s="1062" t="s">
        <v>1364</v>
      </c>
      <c r="D253" s="1063" t="s">
        <v>1365</v>
      </c>
      <c r="E253" s="1064" t="s">
        <v>1364</v>
      </c>
      <c r="F253" s="746" t="s">
        <v>1360</v>
      </c>
      <c r="G253" s="965"/>
      <c r="H253" s="971"/>
      <c r="I253" s="1161"/>
      <c r="J253" s="967" t="s">
        <v>1362</v>
      </c>
      <c r="K253" s="965"/>
      <c r="L253" s="692"/>
    </row>
    <row r="254" spans="2:12" x14ac:dyDescent="0.25">
      <c r="B254" s="1086"/>
      <c r="C254" s="1087"/>
      <c r="D254" s="1063" t="s">
        <v>1299</v>
      </c>
      <c r="E254" s="1064" t="s">
        <v>1366</v>
      </c>
      <c r="F254" s="746" t="s">
        <v>1360</v>
      </c>
      <c r="G254" s="1077"/>
      <c r="H254" s="1078"/>
      <c r="I254" s="1165"/>
      <c r="J254" s="967" t="s">
        <v>1362</v>
      </c>
      <c r="K254" s="965"/>
      <c r="L254" s="692"/>
    </row>
    <row r="255" spans="2:12" x14ac:dyDescent="0.25">
      <c r="B255" s="825"/>
      <c r="C255" s="745"/>
      <c r="D255" s="1063" t="s">
        <v>1367</v>
      </c>
      <c r="E255" s="1064" t="s">
        <v>1368</v>
      </c>
      <c r="F255" s="746" t="s">
        <v>1360</v>
      </c>
      <c r="G255" s="1077"/>
      <c r="H255" s="1078"/>
      <c r="I255" s="1164"/>
      <c r="J255" s="967" t="s">
        <v>1362</v>
      </c>
      <c r="K255" s="965"/>
      <c r="L255" s="692"/>
    </row>
    <row r="256" spans="2:12" x14ac:dyDescent="0.25">
      <c r="B256" s="825"/>
      <c r="C256" s="745"/>
      <c r="D256" s="1063" t="s">
        <v>1369</v>
      </c>
      <c r="E256" s="1064" t="s">
        <v>1370</v>
      </c>
      <c r="F256" s="746" t="s">
        <v>1360</v>
      </c>
      <c r="G256" s="1077"/>
      <c r="H256" s="1078"/>
      <c r="I256" s="1164"/>
      <c r="J256" s="967" t="s">
        <v>1362</v>
      </c>
      <c r="K256" s="965"/>
      <c r="L256" s="692"/>
    </row>
    <row r="257" spans="2:12" x14ac:dyDescent="0.25">
      <c r="B257" s="825"/>
      <c r="C257" s="745"/>
      <c r="D257" s="1063" t="s">
        <v>1371</v>
      </c>
      <c r="E257" s="1064" t="s">
        <v>1372</v>
      </c>
      <c r="F257" s="746" t="s">
        <v>1360</v>
      </c>
      <c r="G257" s="965"/>
      <c r="H257" s="971"/>
      <c r="I257" s="1162"/>
      <c r="J257" s="967" t="s">
        <v>1362</v>
      </c>
      <c r="K257" s="965"/>
      <c r="L257" s="692"/>
    </row>
    <row r="258" spans="2:12" x14ac:dyDescent="0.25">
      <c r="B258" s="825"/>
      <c r="C258" s="745"/>
      <c r="D258" s="1063" t="s">
        <v>1373</v>
      </c>
      <c r="E258" s="1064" t="s">
        <v>1374</v>
      </c>
      <c r="F258" s="746" t="s">
        <v>1360</v>
      </c>
      <c r="G258" s="965"/>
      <c r="H258" s="971"/>
      <c r="I258" s="1162"/>
      <c r="J258" s="967" t="s">
        <v>1362</v>
      </c>
      <c r="K258" s="965"/>
      <c r="L258" s="692"/>
    </row>
    <row r="259" spans="2:12" x14ac:dyDescent="0.25">
      <c r="B259" s="825"/>
      <c r="C259" s="745"/>
      <c r="D259" s="1063" t="s">
        <v>1375</v>
      </c>
      <c r="E259" s="1064" t="s">
        <v>1376</v>
      </c>
      <c r="F259" s="746" t="s">
        <v>1360</v>
      </c>
      <c r="G259" s="965"/>
      <c r="H259" s="971"/>
      <c r="I259" s="1162"/>
      <c r="J259" s="967" t="s">
        <v>1362</v>
      </c>
      <c r="K259" s="965"/>
      <c r="L259" s="692"/>
    </row>
    <row r="260" spans="2:12" x14ac:dyDescent="0.25">
      <c r="B260" s="1042"/>
      <c r="C260" s="1088"/>
      <c r="D260" s="1089" t="s">
        <v>1377</v>
      </c>
      <c r="E260" s="1090" t="s">
        <v>1378</v>
      </c>
      <c r="F260" s="1043" t="s">
        <v>1360</v>
      </c>
      <c r="G260" s="1033"/>
      <c r="H260" s="1034"/>
      <c r="I260" s="1166"/>
      <c r="J260" s="1092" t="s">
        <v>1362</v>
      </c>
      <c r="K260" s="1033"/>
      <c r="L260" s="692"/>
    </row>
    <row r="261" spans="2:12" x14ac:dyDescent="0.25">
      <c r="B261" s="985" t="s">
        <v>1338</v>
      </c>
      <c r="C261" s="1062" t="s">
        <v>1379</v>
      </c>
      <c r="D261" s="1063" t="s">
        <v>1380</v>
      </c>
      <c r="E261" s="1064" t="s">
        <v>1381</v>
      </c>
      <c r="F261" s="746" t="s">
        <v>1382</v>
      </c>
      <c r="G261" s="965" t="s">
        <v>1383</v>
      </c>
      <c r="H261" s="971">
        <v>570418776</v>
      </c>
      <c r="I261" s="1161">
        <v>1.6308851690340378E-2</v>
      </c>
      <c r="J261" s="967" t="s">
        <v>1384</v>
      </c>
      <c r="K261" s="965" t="s">
        <v>1385</v>
      </c>
      <c r="L261" s="692"/>
    </row>
    <row r="262" spans="2:12" x14ac:dyDescent="0.25">
      <c r="B262" s="825"/>
      <c r="C262" s="745"/>
      <c r="D262" s="1063" t="s">
        <v>1386</v>
      </c>
      <c r="E262" s="1064" t="s">
        <v>1387</v>
      </c>
      <c r="F262" s="746" t="s">
        <v>1382</v>
      </c>
      <c r="G262" s="965"/>
      <c r="H262" s="971"/>
      <c r="I262" s="1162"/>
      <c r="J262" s="967" t="s">
        <v>1384</v>
      </c>
      <c r="K262" s="965"/>
      <c r="L262" s="692"/>
    </row>
    <row r="263" spans="2:12" x14ac:dyDescent="0.25">
      <c r="B263" s="825"/>
      <c r="C263" s="745"/>
      <c r="D263" s="1063" t="s">
        <v>1388</v>
      </c>
      <c r="E263" s="1064" t="s">
        <v>1389</v>
      </c>
      <c r="F263" s="746" t="s">
        <v>1382</v>
      </c>
      <c r="G263" s="965"/>
      <c r="H263" s="971"/>
      <c r="I263" s="1162"/>
      <c r="J263" s="967" t="s">
        <v>1384</v>
      </c>
      <c r="K263" s="965"/>
      <c r="L263" s="692"/>
    </row>
    <row r="264" spans="2:12" x14ac:dyDescent="0.25">
      <c r="B264" s="825"/>
      <c r="C264" s="745"/>
      <c r="D264" s="1063" t="s">
        <v>1390</v>
      </c>
      <c r="E264" s="1064" t="s">
        <v>1391</v>
      </c>
      <c r="F264" s="746" t="s">
        <v>1382</v>
      </c>
      <c r="G264" s="965"/>
      <c r="H264" s="971"/>
      <c r="I264" s="1162"/>
      <c r="J264" s="967" t="s">
        <v>1384</v>
      </c>
      <c r="K264" s="965"/>
      <c r="L264" s="692"/>
    </row>
    <row r="265" spans="2:12" x14ac:dyDescent="0.25">
      <c r="B265" s="825"/>
      <c r="C265" s="745"/>
      <c r="D265" s="1063" t="s">
        <v>1392</v>
      </c>
      <c r="E265" s="1064" t="s">
        <v>1393</v>
      </c>
      <c r="F265" s="746" t="s">
        <v>1382</v>
      </c>
      <c r="G265" s="965"/>
      <c r="H265" s="971"/>
      <c r="I265" s="1162"/>
      <c r="J265" s="967" t="s">
        <v>1384</v>
      </c>
      <c r="K265" s="965"/>
      <c r="L265" s="692"/>
    </row>
    <row r="266" spans="2:12" x14ac:dyDescent="0.25">
      <c r="B266" s="825"/>
      <c r="C266" s="745"/>
      <c r="D266" s="1063" t="s">
        <v>1394</v>
      </c>
      <c r="E266" s="1064" t="s">
        <v>1395</v>
      </c>
      <c r="F266" s="746" t="s">
        <v>1382</v>
      </c>
      <c r="G266" s="965"/>
      <c r="H266" s="971"/>
      <c r="I266" s="1162"/>
      <c r="J266" s="967" t="s">
        <v>1384</v>
      </c>
      <c r="K266" s="965"/>
      <c r="L266" s="692"/>
    </row>
    <row r="267" spans="2:12" x14ac:dyDescent="0.25">
      <c r="B267" s="825"/>
      <c r="C267" s="745"/>
      <c r="D267" s="1063" t="s">
        <v>1396</v>
      </c>
      <c r="E267" s="1064" t="s">
        <v>1397</v>
      </c>
      <c r="F267" s="746" t="s">
        <v>1382</v>
      </c>
      <c r="G267" s="965"/>
      <c r="H267" s="971"/>
      <c r="I267" s="1162"/>
      <c r="J267" s="967" t="s">
        <v>1384</v>
      </c>
      <c r="K267" s="965"/>
      <c r="L267" s="692"/>
    </row>
    <row r="268" spans="2:12" x14ac:dyDescent="0.25">
      <c r="B268" s="825"/>
      <c r="C268" s="745"/>
      <c r="D268" s="1063" t="s">
        <v>1398</v>
      </c>
      <c r="E268" s="1064" t="s">
        <v>1399</v>
      </c>
      <c r="F268" s="746" t="s">
        <v>1382</v>
      </c>
      <c r="G268" s="965"/>
      <c r="H268" s="971"/>
      <c r="I268" s="1162"/>
      <c r="J268" s="967" t="s">
        <v>1384</v>
      </c>
      <c r="K268" s="965"/>
      <c r="L268" s="692"/>
    </row>
    <row r="269" spans="2:12" ht="15.75" thickBot="1" x14ac:dyDescent="0.3">
      <c r="B269" s="1093" t="s">
        <v>1128</v>
      </c>
      <c r="C269" s="1094" t="s">
        <v>1400</v>
      </c>
      <c r="D269" s="1095" t="s">
        <v>1401</v>
      </c>
      <c r="E269" s="1096" t="s">
        <v>1402</v>
      </c>
      <c r="F269" s="1097" t="s">
        <v>1403</v>
      </c>
      <c r="G269" s="1002" t="s">
        <v>1404</v>
      </c>
      <c r="H269" s="1003"/>
      <c r="I269" s="1167"/>
      <c r="J269" s="1099" t="s">
        <v>1405</v>
      </c>
      <c r="K269" s="1002" t="s">
        <v>1406</v>
      </c>
      <c r="L269" s="692"/>
    </row>
    <row r="270" spans="2:12" ht="15.75" thickBot="1" x14ac:dyDescent="0.3">
      <c r="B270" s="692"/>
      <c r="C270" s="772"/>
      <c r="D270" s="772"/>
      <c r="E270" s="772"/>
      <c r="F270" s="772"/>
      <c r="G270" s="772"/>
      <c r="H270" s="773"/>
      <c r="I270" s="773"/>
      <c r="J270" s="772"/>
      <c r="K270" s="772"/>
      <c r="L270" s="692"/>
    </row>
    <row r="271" spans="2:12" ht="16.5" thickBot="1" x14ac:dyDescent="0.3">
      <c r="B271" s="775" t="s">
        <v>616</v>
      </c>
      <c r="C271" s="772"/>
      <c r="D271" s="772"/>
      <c r="E271" s="772"/>
      <c r="F271" s="702" t="s">
        <v>617</v>
      </c>
      <c r="G271" s="772"/>
      <c r="H271" s="704" t="s">
        <v>618</v>
      </c>
      <c r="I271" s="1146"/>
      <c r="J271" s="955" t="s">
        <v>1407</v>
      </c>
      <c r="K271" s="956" t="s">
        <v>1408</v>
      </c>
      <c r="L271" s="692"/>
    </row>
    <row r="272" spans="2:12" ht="28.5" x14ac:dyDescent="0.25">
      <c r="B272" s="1100">
        <v>9</v>
      </c>
      <c r="C272" s="1101" t="s">
        <v>308</v>
      </c>
      <c r="D272" s="1102">
        <v>6</v>
      </c>
      <c r="E272" s="1103" t="s">
        <v>308</v>
      </c>
      <c r="F272" s="961" t="s">
        <v>1409</v>
      </c>
      <c r="G272" s="1104" t="s">
        <v>1410</v>
      </c>
      <c r="H272" s="1105">
        <v>1820683792</v>
      </c>
      <c r="I272" s="1168">
        <v>5.2055197318284854E-2</v>
      </c>
      <c r="J272" s="715" t="s">
        <v>1411</v>
      </c>
      <c r="K272" s="1107" t="s">
        <v>1412</v>
      </c>
      <c r="L272" s="692"/>
    </row>
    <row r="273" spans="2:12" x14ac:dyDescent="0.25">
      <c r="B273" s="1108" t="s">
        <v>1413</v>
      </c>
      <c r="C273" s="1109" t="s">
        <v>1414</v>
      </c>
      <c r="D273" s="1110" t="s">
        <v>1415</v>
      </c>
      <c r="E273" s="1111" t="s">
        <v>264</v>
      </c>
      <c r="F273" s="711" t="s">
        <v>1409</v>
      </c>
      <c r="G273" s="712"/>
      <c r="H273" s="735"/>
      <c r="I273" s="853"/>
      <c r="J273" s="715" t="s">
        <v>1411</v>
      </c>
      <c r="K273" s="712"/>
      <c r="L273" s="692"/>
    </row>
    <row r="274" spans="2:12" x14ac:dyDescent="0.25">
      <c r="B274" s="1112"/>
      <c r="C274" s="851"/>
      <c r="D274" s="1110" t="s">
        <v>1089</v>
      </c>
      <c r="E274" s="1111" t="s">
        <v>1416</v>
      </c>
      <c r="F274" s="711" t="s">
        <v>1409</v>
      </c>
      <c r="G274" s="712"/>
      <c r="H274" s="735"/>
      <c r="I274" s="853"/>
      <c r="J274" s="715" t="s">
        <v>1411</v>
      </c>
      <c r="K274" s="712"/>
      <c r="L274" s="692"/>
    </row>
    <row r="275" spans="2:12" x14ac:dyDescent="0.25">
      <c r="B275" s="1112"/>
      <c r="C275" s="851"/>
      <c r="D275" s="1110" t="s">
        <v>1065</v>
      </c>
      <c r="E275" s="1111" t="s">
        <v>1417</v>
      </c>
      <c r="F275" s="711" t="s">
        <v>1409</v>
      </c>
      <c r="G275" s="712"/>
      <c r="H275" s="735"/>
      <c r="I275" s="853"/>
      <c r="J275" s="715"/>
      <c r="K275" s="712"/>
      <c r="L275" s="692"/>
    </row>
    <row r="276" spans="2:12" x14ac:dyDescent="0.25">
      <c r="B276" s="1113"/>
      <c r="C276" s="746"/>
      <c r="D276" s="1114" t="s">
        <v>1084</v>
      </c>
      <c r="E276" s="1115" t="s">
        <v>1418</v>
      </c>
      <c r="F276" s="746" t="s">
        <v>1409</v>
      </c>
      <c r="G276" s="965"/>
      <c r="H276" s="971"/>
      <c r="I276" s="1162"/>
      <c r="J276" s="967" t="s">
        <v>1411</v>
      </c>
      <c r="K276" s="965"/>
      <c r="L276" s="692"/>
    </row>
    <row r="277" spans="2:12" x14ac:dyDescent="0.25">
      <c r="B277" s="1113"/>
      <c r="C277" s="746"/>
      <c r="D277" s="1114" t="s">
        <v>1419</v>
      </c>
      <c r="E277" s="1115" t="s">
        <v>1420</v>
      </c>
      <c r="F277" s="746" t="s">
        <v>1409</v>
      </c>
      <c r="G277" s="965"/>
      <c r="H277" s="971"/>
      <c r="I277" s="1162"/>
      <c r="J277" s="967" t="s">
        <v>1411</v>
      </c>
      <c r="K277" s="965"/>
      <c r="L277" s="692"/>
    </row>
    <row r="278" spans="2:12" s="793" customFormat="1" x14ac:dyDescent="0.25">
      <c r="B278" s="1116"/>
      <c r="C278" s="746"/>
      <c r="D278" s="1114" t="s">
        <v>1421</v>
      </c>
      <c r="E278" s="1115" t="s">
        <v>1422</v>
      </c>
      <c r="F278" s="746" t="s">
        <v>1409</v>
      </c>
      <c r="G278" s="965"/>
      <c r="H278" s="971"/>
      <c r="I278" s="1162"/>
      <c r="J278" s="967" t="s">
        <v>1411</v>
      </c>
      <c r="K278" s="965"/>
    </row>
    <row r="279" spans="2:12" x14ac:dyDescent="0.25">
      <c r="B279" s="1116"/>
      <c r="C279" s="746"/>
      <c r="D279" s="1114" t="s">
        <v>1423</v>
      </c>
      <c r="E279" s="1115" t="s">
        <v>1424</v>
      </c>
      <c r="F279" s="746" t="s">
        <v>1409</v>
      </c>
      <c r="G279" s="965"/>
      <c r="H279" s="971"/>
      <c r="I279" s="1162"/>
      <c r="J279" s="967" t="s">
        <v>1411</v>
      </c>
      <c r="K279" s="965"/>
    </row>
    <row r="280" spans="2:12" x14ac:dyDescent="0.25">
      <c r="B280" s="1117" t="s">
        <v>1425</v>
      </c>
      <c r="C280" s="1109" t="s">
        <v>337</v>
      </c>
      <c r="D280" s="1114" t="s">
        <v>1060</v>
      </c>
      <c r="E280" s="1115" t="s">
        <v>1426</v>
      </c>
      <c r="F280" s="746" t="s">
        <v>1427</v>
      </c>
      <c r="G280" s="965" t="s">
        <v>1428</v>
      </c>
      <c r="H280" s="971">
        <v>49891031</v>
      </c>
      <c r="I280" s="1161">
        <v>1.4264352077659769E-3</v>
      </c>
      <c r="J280" s="967" t="s">
        <v>1411</v>
      </c>
      <c r="K280" s="712"/>
      <c r="L280" s="692"/>
    </row>
    <row r="281" spans="2:12" s="793" customFormat="1" x14ac:dyDescent="0.25">
      <c r="B281" s="1118" t="s">
        <v>1429</v>
      </c>
      <c r="C281" s="1109" t="s">
        <v>1430</v>
      </c>
      <c r="D281" s="1114" t="s">
        <v>1431</v>
      </c>
      <c r="E281" s="1115" t="s">
        <v>1432</v>
      </c>
      <c r="F281" s="746" t="s">
        <v>1433</v>
      </c>
      <c r="G281" s="965" t="s">
        <v>1434</v>
      </c>
      <c r="H281" s="971">
        <v>21678312</v>
      </c>
      <c r="I281" s="1161">
        <v>6.1980494012512332E-4</v>
      </c>
      <c r="J281" s="967" t="s">
        <v>1411</v>
      </c>
      <c r="K281" s="965"/>
    </row>
    <row r="282" spans="2:12" x14ac:dyDescent="0.25">
      <c r="B282" s="1119" t="s">
        <v>1435</v>
      </c>
      <c r="C282" s="1120" t="s">
        <v>1436</v>
      </c>
      <c r="D282" s="1121" t="s">
        <v>1437</v>
      </c>
      <c r="E282" s="1122" t="s">
        <v>310</v>
      </c>
      <c r="F282" s="727" t="s">
        <v>1438</v>
      </c>
      <c r="G282" s="728" t="s">
        <v>1439</v>
      </c>
      <c r="H282" s="729">
        <v>37884076</v>
      </c>
      <c r="I282" s="1169">
        <v>1.0831441791628251E-3</v>
      </c>
      <c r="J282" s="731" t="s">
        <v>1440</v>
      </c>
      <c r="K282" s="728" t="s">
        <v>1441</v>
      </c>
      <c r="L282" s="692"/>
    </row>
    <row r="283" spans="2:12" x14ac:dyDescent="0.25">
      <c r="B283" s="1113"/>
      <c r="C283" s="746"/>
      <c r="D283" s="1114" t="s">
        <v>1442</v>
      </c>
      <c r="E283" s="1115" t="s">
        <v>1443</v>
      </c>
      <c r="F283" s="711" t="s">
        <v>1438</v>
      </c>
      <c r="G283" s="712"/>
      <c r="H283" s="735"/>
      <c r="I283" s="1170"/>
      <c r="J283" s="715" t="s">
        <v>1440</v>
      </c>
      <c r="K283" s="712"/>
      <c r="L283" s="692"/>
    </row>
    <row r="284" spans="2:12" x14ac:dyDescent="0.25">
      <c r="B284" s="1113"/>
      <c r="C284" s="965"/>
      <c r="D284" s="1114" t="s">
        <v>1444</v>
      </c>
      <c r="E284" s="1115" t="s">
        <v>1445</v>
      </c>
      <c r="F284" s="711" t="s">
        <v>1438</v>
      </c>
      <c r="G284" s="712"/>
      <c r="H284" s="721"/>
      <c r="I284" s="1171"/>
      <c r="J284" s="715" t="s">
        <v>1440</v>
      </c>
      <c r="K284" s="712"/>
      <c r="L284" s="692"/>
    </row>
    <row r="285" spans="2:12" x14ac:dyDescent="0.25">
      <c r="B285" s="1119" t="s">
        <v>1446</v>
      </c>
      <c r="C285" s="1123" t="s">
        <v>1447</v>
      </c>
      <c r="D285" s="1121" t="s">
        <v>1448</v>
      </c>
      <c r="E285" s="1122" t="s">
        <v>311</v>
      </c>
      <c r="F285" s="727" t="s">
        <v>1449</v>
      </c>
      <c r="G285" s="728" t="s">
        <v>1450</v>
      </c>
      <c r="H285" s="735">
        <v>160820237</v>
      </c>
      <c r="I285" s="1140">
        <v>4.5980137828394172E-3</v>
      </c>
      <c r="J285" s="731" t="s">
        <v>1451</v>
      </c>
      <c r="K285" s="728" t="s">
        <v>1452</v>
      </c>
      <c r="L285" s="692"/>
    </row>
    <row r="286" spans="2:12" x14ac:dyDescent="0.25">
      <c r="B286" s="1117" t="s">
        <v>1453</v>
      </c>
      <c r="C286" s="1124" t="s">
        <v>1454</v>
      </c>
      <c r="D286" s="825"/>
      <c r="E286" s="1125"/>
      <c r="F286" s="711" t="s">
        <v>1449</v>
      </c>
      <c r="G286" s="712"/>
      <c r="H286" s="735"/>
      <c r="I286" s="853"/>
      <c r="J286" s="715" t="s">
        <v>1451</v>
      </c>
      <c r="K286" s="712"/>
      <c r="L286" s="692"/>
    </row>
    <row r="287" spans="2:12" x14ac:dyDescent="0.25">
      <c r="B287" s="1126" t="s">
        <v>1455</v>
      </c>
      <c r="C287" s="1127" t="s">
        <v>1456</v>
      </c>
      <c r="D287" s="1128" t="s">
        <v>1457</v>
      </c>
      <c r="E287" s="1129" t="s">
        <v>312</v>
      </c>
      <c r="F287" s="1130" t="s">
        <v>1458</v>
      </c>
      <c r="G287" s="1071" t="s">
        <v>1459</v>
      </c>
      <c r="H287" s="1072">
        <v>532403231</v>
      </c>
      <c r="I287" s="1172">
        <v>1.522194867904739E-2</v>
      </c>
      <c r="J287" s="1131" t="s">
        <v>1460</v>
      </c>
      <c r="K287" s="1071" t="s">
        <v>1461</v>
      </c>
      <c r="L287" s="692"/>
    </row>
    <row r="288" spans="2:12" ht="15.75" thickBot="1" x14ac:dyDescent="0.3">
      <c r="B288" s="1132">
        <v>97</v>
      </c>
      <c r="C288" s="1133" t="s">
        <v>1462</v>
      </c>
      <c r="D288" s="1134" t="s">
        <v>1463</v>
      </c>
      <c r="E288" s="1133" t="s">
        <v>1462</v>
      </c>
      <c r="F288" s="907" t="s">
        <v>1464</v>
      </c>
      <c r="G288" s="904" t="s">
        <v>1465</v>
      </c>
      <c r="H288" s="905"/>
      <c r="I288" s="1155"/>
      <c r="J288" s="907" t="s">
        <v>1466</v>
      </c>
      <c r="K288" s="904" t="s">
        <v>1467</v>
      </c>
      <c r="L288" s="692"/>
    </row>
    <row r="290" spans="7:9" x14ac:dyDescent="0.25">
      <c r="G290" s="1137" t="s">
        <v>1473</v>
      </c>
      <c r="H290" s="1135">
        <v>34976023256</v>
      </c>
      <c r="I290" s="1173">
        <v>1</v>
      </c>
    </row>
  </sheetData>
  <mergeCells count="7">
    <mergeCell ref="B1:K1"/>
    <mergeCell ref="B2:E2"/>
    <mergeCell ref="F2:K2"/>
    <mergeCell ref="B3:C3"/>
    <mergeCell ref="D3:E3"/>
    <mergeCell ref="F3:G3"/>
    <mergeCell ref="J3:K3"/>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0"/>
  <sheetViews>
    <sheetView topLeftCell="E1" workbookViewId="0">
      <pane ySplit="3" topLeftCell="A40" activePane="bottomLeft" state="frozen"/>
      <selection pane="bottomLeft" activeCell="G61" sqref="G61"/>
    </sheetView>
  </sheetViews>
  <sheetFormatPr baseColWidth="10" defaultColWidth="11.42578125" defaultRowHeight="15" x14ac:dyDescent="0.25"/>
  <cols>
    <col min="1" max="1" width="4.7109375" style="692" customWidth="1"/>
    <col min="2" max="2" width="13.140625" style="1075" customWidth="1"/>
    <col min="3" max="3" width="63.140625" style="1075" customWidth="1"/>
    <col min="4" max="4" width="20.42578125" style="1075" customWidth="1"/>
    <col min="5" max="5" width="74.85546875" style="1075" customWidth="1"/>
    <col min="6" max="6" width="6.5703125" style="692" customWidth="1"/>
    <col min="7" max="7" width="83.42578125" style="692" customWidth="1"/>
    <col min="8" max="8" width="18.5703125" style="1300" customWidth="1"/>
    <col min="9" max="9" width="4.28515625" style="692" customWidth="1"/>
    <col min="10" max="10" width="82.85546875" style="692" customWidth="1"/>
    <col min="12" max="12" width="52.85546875" style="692" customWidth="1"/>
    <col min="13" max="13" width="4.5703125" style="692" customWidth="1"/>
    <col min="14" max="14" width="2" style="692" customWidth="1"/>
    <col min="15" max="15" width="11.42578125" style="692"/>
    <col min="16" max="16" width="11.140625" style="692" customWidth="1"/>
    <col min="17" max="16384" width="11.42578125" style="692"/>
  </cols>
  <sheetData>
    <row r="1" spans="2:11" ht="24" thickBot="1" x14ac:dyDescent="0.3">
      <c r="B1" s="1750" t="s">
        <v>1474</v>
      </c>
      <c r="C1" s="1751"/>
      <c r="D1" s="1751"/>
      <c r="E1" s="1751"/>
      <c r="F1" s="1751"/>
      <c r="G1" s="1751"/>
      <c r="H1" s="1751"/>
      <c r="I1" s="1751"/>
      <c r="J1" s="1752"/>
    </row>
    <row r="2" spans="2:11" ht="21" thickBot="1" x14ac:dyDescent="0.3">
      <c r="B2" s="1753" t="s">
        <v>1475</v>
      </c>
      <c r="C2" s="1754"/>
      <c r="D2" s="1754"/>
      <c r="E2" s="1755"/>
      <c r="F2" s="1753" t="s">
        <v>609</v>
      </c>
      <c r="G2" s="1754"/>
      <c r="H2" s="1754"/>
      <c r="I2" s="1754"/>
      <c r="J2" s="1755"/>
    </row>
    <row r="3" spans="2:11" ht="21" thickBot="1" x14ac:dyDescent="0.3">
      <c r="B3" s="1756" t="s">
        <v>1476</v>
      </c>
      <c r="C3" s="1757"/>
      <c r="D3" s="1756" t="s">
        <v>611</v>
      </c>
      <c r="E3" s="1757"/>
      <c r="F3" s="1758" t="s">
        <v>1477</v>
      </c>
      <c r="G3" s="1759"/>
      <c r="H3" s="1174" t="s">
        <v>613</v>
      </c>
      <c r="I3" s="1758" t="s">
        <v>614</v>
      </c>
      <c r="J3" s="1759"/>
    </row>
    <row r="4" spans="2:11" ht="24" thickBot="1" x14ac:dyDescent="0.3">
      <c r="B4" s="695"/>
      <c r="C4" s="695"/>
      <c r="D4" s="695"/>
      <c r="E4" s="695"/>
      <c r="F4" s="696"/>
      <c r="G4" s="696"/>
      <c r="H4" s="1175"/>
      <c r="I4" s="696"/>
      <c r="J4" s="696"/>
      <c r="K4" s="699"/>
    </row>
    <row r="5" spans="2:11" ht="24" thickBot="1" x14ac:dyDescent="0.3">
      <c r="B5" s="700" t="s">
        <v>616</v>
      </c>
      <c r="C5" s="692"/>
      <c r="D5" s="701"/>
      <c r="E5" s="701"/>
      <c r="F5" s="702" t="s">
        <v>617</v>
      </c>
      <c r="G5" s="1176"/>
      <c r="H5" s="1177" t="s">
        <v>618</v>
      </c>
      <c r="I5" s="706" t="s">
        <v>620</v>
      </c>
      <c r="J5" s="707" t="s">
        <v>621</v>
      </c>
      <c r="K5" s="692"/>
    </row>
    <row r="6" spans="2:11" x14ac:dyDescent="0.25">
      <c r="B6" s="708" t="s">
        <v>622</v>
      </c>
      <c r="C6" s="1178" t="s">
        <v>1478</v>
      </c>
      <c r="D6" s="710" t="s">
        <v>622</v>
      </c>
      <c r="E6" s="1178" t="s">
        <v>1478</v>
      </c>
      <c r="F6" s="711" t="s">
        <v>624</v>
      </c>
      <c r="G6" s="712" t="s">
        <v>625</v>
      </c>
      <c r="H6" s="1179">
        <v>278539848</v>
      </c>
      <c r="I6" s="715" t="s">
        <v>626</v>
      </c>
      <c r="J6" s="712" t="s">
        <v>627</v>
      </c>
      <c r="K6" s="692"/>
    </row>
    <row r="7" spans="2:11" x14ac:dyDescent="0.25">
      <c r="B7" s="716" t="s">
        <v>628</v>
      </c>
      <c r="C7" s="717" t="s">
        <v>257</v>
      </c>
      <c r="D7" s="716" t="s">
        <v>629</v>
      </c>
      <c r="E7" s="718" t="s">
        <v>257</v>
      </c>
      <c r="F7" s="719" t="s">
        <v>630</v>
      </c>
      <c r="G7" s="720" t="s">
        <v>631</v>
      </c>
      <c r="H7" s="1180">
        <v>945916133</v>
      </c>
      <c r="I7" s="723" t="s">
        <v>626</v>
      </c>
      <c r="J7" s="720"/>
      <c r="K7" s="692"/>
    </row>
    <row r="8" spans="2:11" x14ac:dyDescent="0.25">
      <c r="B8" s="724">
        <v>0</v>
      </c>
      <c r="C8" s="725" t="s">
        <v>256</v>
      </c>
      <c r="D8" s="724">
        <v>0</v>
      </c>
      <c r="E8" s="726" t="s">
        <v>256</v>
      </c>
      <c r="F8" s="727" t="s">
        <v>632</v>
      </c>
      <c r="G8" s="728" t="s">
        <v>633</v>
      </c>
      <c r="H8" s="1181">
        <v>2346062667</v>
      </c>
      <c r="I8" s="731" t="s">
        <v>634</v>
      </c>
      <c r="J8" s="728" t="s">
        <v>1479</v>
      </c>
      <c r="K8" s="692"/>
    </row>
    <row r="9" spans="2:11" x14ac:dyDescent="0.25">
      <c r="B9" s="732" t="s">
        <v>1480</v>
      </c>
      <c r="C9" s="733" t="s">
        <v>258</v>
      </c>
      <c r="D9" s="732" t="s">
        <v>636</v>
      </c>
      <c r="E9" s="734" t="s">
        <v>258</v>
      </c>
      <c r="F9" s="711" t="s">
        <v>632</v>
      </c>
      <c r="G9" s="712"/>
      <c r="H9" s="1182"/>
      <c r="I9" s="715" t="s">
        <v>634</v>
      </c>
      <c r="J9" s="712"/>
      <c r="K9" s="692"/>
    </row>
    <row r="10" spans="2:11" x14ac:dyDescent="0.25">
      <c r="B10" s="732" t="s">
        <v>1481</v>
      </c>
      <c r="C10" s="733" t="s">
        <v>638</v>
      </c>
      <c r="D10" s="732" t="s">
        <v>637</v>
      </c>
      <c r="E10" s="734" t="s">
        <v>638</v>
      </c>
      <c r="F10" s="711" t="s">
        <v>632</v>
      </c>
      <c r="G10" s="712"/>
      <c r="H10" s="1182"/>
      <c r="I10" s="715" t="s">
        <v>634</v>
      </c>
      <c r="J10" s="712"/>
      <c r="K10" s="692"/>
    </row>
    <row r="11" spans="2:11" x14ac:dyDescent="0.25">
      <c r="B11" s="732" t="s">
        <v>1482</v>
      </c>
      <c r="C11" s="733" t="s">
        <v>1483</v>
      </c>
      <c r="D11" s="732" t="s">
        <v>643</v>
      </c>
      <c r="E11" s="734" t="s">
        <v>649</v>
      </c>
      <c r="F11" s="711" t="s">
        <v>632</v>
      </c>
      <c r="G11" s="712"/>
      <c r="H11" s="1182"/>
      <c r="I11" s="715" t="s">
        <v>634</v>
      </c>
      <c r="J11" s="712"/>
      <c r="K11" s="692"/>
    </row>
    <row r="12" spans="2:11" x14ac:dyDescent="0.25">
      <c r="B12" s="744"/>
      <c r="C12" s="746"/>
      <c r="D12" s="732" t="s">
        <v>648</v>
      </c>
      <c r="E12" s="734" t="s">
        <v>1484</v>
      </c>
      <c r="F12" s="711" t="s">
        <v>632</v>
      </c>
      <c r="G12" s="712"/>
      <c r="H12" s="1182"/>
      <c r="I12" s="715" t="s">
        <v>634</v>
      </c>
      <c r="J12" s="712"/>
      <c r="K12" s="692"/>
    </row>
    <row r="13" spans="2:11" x14ac:dyDescent="0.25">
      <c r="B13" s="744"/>
      <c r="C13" s="933"/>
      <c r="D13" s="732" t="s">
        <v>652</v>
      </c>
      <c r="E13" s="734" t="s">
        <v>658</v>
      </c>
      <c r="F13" s="711" t="s">
        <v>632</v>
      </c>
      <c r="G13" s="712"/>
      <c r="H13" s="1182"/>
      <c r="I13" s="715" t="s">
        <v>634</v>
      </c>
      <c r="J13" s="712"/>
      <c r="K13" s="692"/>
    </row>
    <row r="14" spans="2:11" x14ac:dyDescent="0.25">
      <c r="B14" s="744"/>
      <c r="C14" s="826"/>
      <c r="D14" s="732" t="s">
        <v>657</v>
      </c>
      <c r="E14" s="734" t="s">
        <v>1485</v>
      </c>
      <c r="F14" s="711" t="s">
        <v>632</v>
      </c>
      <c r="G14" s="712"/>
      <c r="H14" s="1182"/>
      <c r="I14" s="715" t="s">
        <v>634</v>
      </c>
      <c r="J14" s="712"/>
      <c r="K14" s="692"/>
    </row>
    <row r="15" spans="2:11" x14ac:dyDescent="0.25">
      <c r="B15" s="744"/>
      <c r="C15" s="692"/>
      <c r="D15" s="732" t="s">
        <v>641</v>
      </c>
      <c r="E15" s="734" t="s">
        <v>642</v>
      </c>
      <c r="F15" s="711" t="s">
        <v>632</v>
      </c>
      <c r="G15" s="712"/>
      <c r="H15" s="1182"/>
      <c r="I15" s="715" t="s">
        <v>634</v>
      </c>
      <c r="J15" s="712"/>
      <c r="K15" s="692"/>
    </row>
    <row r="16" spans="2:11" x14ac:dyDescent="0.25">
      <c r="B16" s="732" t="s">
        <v>1486</v>
      </c>
      <c r="C16" s="733" t="s">
        <v>1487</v>
      </c>
      <c r="D16" s="732" t="s">
        <v>639</v>
      </c>
      <c r="E16" s="747" t="s">
        <v>640</v>
      </c>
      <c r="F16" s="711" t="s">
        <v>1488</v>
      </c>
      <c r="G16" s="712" t="s">
        <v>1489</v>
      </c>
      <c r="H16" s="1179">
        <v>2701874025</v>
      </c>
      <c r="I16" s="715" t="s">
        <v>634</v>
      </c>
      <c r="J16" s="712"/>
      <c r="K16" s="692"/>
    </row>
    <row r="17" spans="2:11" x14ac:dyDescent="0.25">
      <c r="B17" s="716" t="s">
        <v>1490</v>
      </c>
      <c r="C17" s="1183" t="s">
        <v>644</v>
      </c>
      <c r="D17" s="716" t="s">
        <v>645</v>
      </c>
      <c r="E17" s="718" t="s">
        <v>644</v>
      </c>
      <c r="F17" s="719" t="s">
        <v>646</v>
      </c>
      <c r="G17" s="720" t="s">
        <v>647</v>
      </c>
      <c r="H17" s="1180">
        <v>142168329</v>
      </c>
      <c r="I17" s="723" t="s">
        <v>634</v>
      </c>
      <c r="J17" s="720"/>
      <c r="K17" s="692"/>
    </row>
    <row r="18" spans="2:11" x14ac:dyDescent="0.25">
      <c r="B18" s="741" t="s">
        <v>1491</v>
      </c>
      <c r="C18" s="742" t="s">
        <v>664</v>
      </c>
      <c r="D18" s="741" t="s">
        <v>665</v>
      </c>
      <c r="E18" s="743" t="s">
        <v>666</v>
      </c>
      <c r="F18" s="727" t="s">
        <v>667</v>
      </c>
      <c r="G18" s="728" t="s">
        <v>1492</v>
      </c>
      <c r="H18" s="1181">
        <v>199190052</v>
      </c>
      <c r="I18" s="731" t="s">
        <v>669</v>
      </c>
      <c r="J18" s="728" t="s">
        <v>670</v>
      </c>
      <c r="K18" s="692"/>
    </row>
    <row r="19" spans="2:11" x14ac:dyDescent="0.25">
      <c r="B19" s="744"/>
      <c r="C19" s="745"/>
      <c r="D19" s="732" t="s">
        <v>671</v>
      </c>
      <c r="E19" s="734" t="s">
        <v>672</v>
      </c>
      <c r="F19" s="711" t="s">
        <v>667</v>
      </c>
      <c r="G19" s="712"/>
      <c r="H19" s="1182"/>
      <c r="I19" s="715" t="s">
        <v>669</v>
      </c>
      <c r="J19" s="712"/>
      <c r="K19" s="692"/>
    </row>
    <row r="20" spans="2:11" x14ac:dyDescent="0.25">
      <c r="B20" s="744"/>
      <c r="C20" s="746"/>
      <c r="D20" s="732" t="s">
        <v>673</v>
      </c>
      <c r="E20" s="734" t="s">
        <v>674</v>
      </c>
      <c r="F20" s="711" t="s">
        <v>667</v>
      </c>
      <c r="G20" s="712"/>
      <c r="H20" s="1182"/>
      <c r="I20" s="715" t="s">
        <v>669</v>
      </c>
      <c r="J20" s="712"/>
      <c r="K20" s="692"/>
    </row>
    <row r="21" spans="2:11" x14ac:dyDescent="0.25">
      <c r="B21" s="744"/>
      <c r="C21" s="746"/>
      <c r="D21" s="732" t="s">
        <v>675</v>
      </c>
      <c r="E21" s="747" t="s">
        <v>676</v>
      </c>
      <c r="F21" s="711" t="s">
        <v>667</v>
      </c>
      <c r="G21" s="712"/>
      <c r="H21" s="1182"/>
      <c r="I21" s="715" t="s">
        <v>669</v>
      </c>
      <c r="J21" s="712"/>
      <c r="K21" s="692"/>
    </row>
    <row r="22" spans="2:11" x14ac:dyDescent="0.25">
      <c r="B22" s="744"/>
      <c r="C22" s="746"/>
      <c r="D22" s="732" t="s">
        <v>677</v>
      </c>
      <c r="E22" s="747" t="s">
        <v>678</v>
      </c>
      <c r="F22" s="711" t="s">
        <v>667</v>
      </c>
      <c r="G22" s="712"/>
      <c r="H22" s="1182"/>
      <c r="I22" s="715" t="s">
        <v>669</v>
      </c>
      <c r="J22" s="712"/>
      <c r="K22" s="692"/>
    </row>
    <row r="23" spans="2:11" x14ac:dyDescent="0.25">
      <c r="B23" s="744"/>
      <c r="C23" s="748"/>
      <c r="D23" s="749" t="s">
        <v>679</v>
      </c>
      <c r="E23" s="747" t="s">
        <v>680</v>
      </c>
      <c r="F23" s="711" t="s">
        <v>667</v>
      </c>
      <c r="G23" s="712"/>
      <c r="H23" s="1182"/>
      <c r="I23" s="715" t="s">
        <v>669</v>
      </c>
      <c r="J23" s="712"/>
      <c r="K23" s="692"/>
    </row>
    <row r="24" spans="2:11" x14ac:dyDescent="0.25">
      <c r="B24" s="744"/>
      <c r="C24" s="748"/>
      <c r="D24" s="749" t="s">
        <v>681</v>
      </c>
      <c r="E24" s="734" t="s">
        <v>682</v>
      </c>
      <c r="F24" s="711" t="s">
        <v>667</v>
      </c>
      <c r="G24" s="712"/>
      <c r="H24" s="1182"/>
      <c r="I24" s="715" t="s">
        <v>669</v>
      </c>
      <c r="J24" s="712"/>
      <c r="K24" s="692"/>
    </row>
    <row r="25" spans="2:11" x14ac:dyDescent="0.25">
      <c r="B25" s="744"/>
      <c r="C25" s="748"/>
      <c r="D25" s="732" t="s">
        <v>683</v>
      </c>
      <c r="E25" s="734" t="s">
        <v>684</v>
      </c>
      <c r="F25" s="711" t="s">
        <v>667</v>
      </c>
      <c r="G25" s="712"/>
      <c r="H25" s="1182"/>
      <c r="I25" s="715" t="s">
        <v>669</v>
      </c>
      <c r="J25" s="712"/>
      <c r="K25" s="692"/>
    </row>
    <row r="26" spans="2:11" x14ac:dyDescent="0.25">
      <c r="B26" s="750"/>
      <c r="C26" s="751"/>
      <c r="D26" s="716" t="s">
        <v>685</v>
      </c>
      <c r="E26" s="718" t="s">
        <v>686</v>
      </c>
      <c r="F26" s="719" t="s">
        <v>667</v>
      </c>
      <c r="G26" s="720"/>
      <c r="H26" s="1184"/>
      <c r="I26" s="723" t="s">
        <v>669</v>
      </c>
      <c r="J26" s="720"/>
      <c r="K26" s="692"/>
    </row>
    <row r="27" spans="2:11" ht="28.5" x14ac:dyDescent="0.25">
      <c r="B27" s="741" t="s">
        <v>687</v>
      </c>
      <c r="C27" s="742" t="s">
        <v>1493</v>
      </c>
      <c r="D27" s="741" t="s">
        <v>689</v>
      </c>
      <c r="E27" s="743" t="s">
        <v>690</v>
      </c>
      <c r="F27" s="727" t="s">
        <v>691</v>
      </c>
      <c r="G27" s="755" t="s">
        <v>692</v>
      </c>
      <c r="H27" s="1181">
        <v>26428</v>
      </c>
      <c r="I27" s="731" t="s">
        <v>693</v>
      </c>
      <c r="J27" s="755" t="s">
        <v>694</v>
      </c>
      <c r="K27" s="692"/>
    </row>
    <row r="28" spans="2:11" x14ac:dyDescent="0.25">
      <c r="B28" s="732" t="s">
        <v>695</v>
      </c>
      <c r="C28" s="733" t="s">
        <v>696</v>
      </c>
      <c r="D28" s="732" t="s">
        <v>697</v>
      </c>
      <c r="E28" s="734" t="s">
        <v>698</v>
      </c>
      <c r="F28" s="711" t="s">
        <v>699</v>
      </c>
      <c r="G28" s="712" t="s">
        <v>700</v>
      </c>
      <c r="H28" s="1179">
        <v>60341526</v>
      </c>
      <c r="I28" s="715" t="s">
        <v>693</v>
      </c>
      <c r="J28" s="712"/>
      <c r="K28" s="692"/>
    </row>
    <row r="29" spans="2:11" x14ac:dyDescent="0.25">
      <c r="B29" s="744"/>
      <c r="C29" s="745"/>
      <c r="D29" s="732" t="s">
        <v>701</v>
      </c>
      <c r="E29" s="734" t="s">
        <v>702</v>
      </c>
      <c r="F29" s="711" t="s">
        <v>699</v>
      </c>
      <c r="G29" s="712"/>
      <c r="H29" s="1182"/>
      <c r="I29" s="715" t="s">
        <v>693</v>
      </c>
      <c r="J29" s="712"/>
      <c r="K29" s="692"/>
    </row>
    <row r="30" spans="2:11" x14ac:dyDescent="0.25">
      <c r="B30" s="744"/>
      <c r="C30" s="746"/>
      <c r="D30" s="732" t="s">
        <v>703</v>
      </c>
      <c r="E30" s="747" t="s">
        <v>704</v>
      </c>
      <c r="F30" s="711" t="s">
        <v>699</v>
      </c>
      <c r="G30" s="712"/>
      <c r="H30" s="1182"/>
      <c r="I30" s="715" t="s">
        <v>693</v>
      </c>
      <c r="J30" s="712"/>
      <c r="K30" s="692"/>
    </row>
    <row r="31" spans="2:11" x14ac:dyDescent="0.25">
      <c r="B31" s="744"/>
      <c r="C31" s="746"/>
      <c r="D31" s="732" t="s">
        <v>705</v>
      </c>
      <c r="E31" s="747" t="s">
        <v>706</v>
      </c>
      <c r="F31" s="711" t="s">
        <v>699</v>
      </c>
      <c r="G31" s="712"/>
      <c r="H31" s="1182"/>
      <c r="I31" s="715" t="s">
        <v>693</v>
      </c>
      <c r="J31" s="712"/>
      <c r="K31" s="692"/>
    </row>
    <row r="32" spans="2:11" x14ac:dyDescent="0.25">
      <c r="B32" s="744"/>
      <c r="C32" s="746"/>
      <c r="D32" s="732" t="s">
        <v>707</v>
      </c>
      <c r="E32" s="747" t="s">
        <v>708</v>
      </c>
      <c r="F32" s="711" t="s">
        <v>699</v>
      </c>
      <c r="G32" s="712"/>
      <c r="H32" s="1182"/>
      <c r="I32" s="715" t="s">
        <v>693</v>
      </c>
      <c r="J32" s="712"/>
      <c r="K32" s="692"/>
    </row>
    <row r="33" spans="1:12" x14ac:dyDescent="0.25">
      <c r="B33" s="744"/>
      <c r="C33" s="746"/>
      <c r="D33" s="749" t="s">
        <v>709</v>
      </c>
      <c r="E33" s="747" t="s">
        <v>710</v>
      </c>
      <c r="F33" s="711" t="s">
        <v>699</v>
      </c>
      <c r="G33" s="712"/>
      <c r="H33" s="1182"/>
      <c r="I33" s="715" t="s">
        <v>693</v>
      </c>
      <c r="J33" s="712"/>
      <c r="K33" s="692"/>
    </row>
    <row r="34" spans="1:12" x14ac:dyDescent="0.25">
      <c r="B34" s="744"/>
      <c r="C34" s="746"/>
      <c r="D34" s="749" t="s">
        <v>711</v>
      </c>
      <c r="E34" s="747" t="s">
        <v>712</v>
      </c>
      <c r="F34" s="711" t="s">
        <v>699</v>
      </c>
      <c r="G34" s="712"/>
      <c r="H34" s="1182"/>
      <c r="I34" s="715" t="s">
        <v>693</v>
      </c>
      <c r="J34" s="712"/>
      <c r="K34" s="692"/>
    </row>
    <row r="35" spans="1:12" x14ac:dyDescent="0.25">
      <c r="B35" s="732" t="s">
        <v>713</v>
      </c>
      <c r="C35" s="733" t="s">
        <v>1494</v>
      </c>
      <c r="D35" s="732" t="s">
        <v>715</v>
      </c>
      <c r="E35" s="734" t="s">
        <v>716</v>
      </c>
      <c r="F35" s="711" t="s">
        <v>717</v>
      </c>
      <c r="G35" s="712" t="s">
        <v>718</v>
      </c>
      <c r="H35" s="1179">
        <v>22433975</v>
      </c>
      <c r="I35" s="715" t="s">
        <v>693</v>
      </c>
      <c r="J35" s="712"/>
      <c r="K35" s="692"/>
    </row>
    <row r="36" spans="1:12" x14ac:dyDescent="0.25">
      <c r="B36" s="744"/>
      <c r="C36" s="748"/>
      <c r="D36" s="732" t="s">
        <v>719</v>
      </c>
      <c r="E36" s="734" t="s">
        <v>720</v>
      </c>
      <c r="F36" s="711" t="s">
        <v>717</v>
      </c>
      <c r="G36" s="712"/>
      <c r="H36" s="1182"/>
      <c r="I36" s="715" t="s">
        <v>693</v>
      </c>
      <c r="J36" s="712"/>
      <c r="K36" s="692"/>
    </row>
    <row r="37" spans="1:12" x14ac:dyDescent="0.25">
      <c r="B37" s="744"/>
      <c r="C37" s="748"/>
      <c r="D37" s="732" t="s">
        <v>721</v>
      </c>
      <c r="E37" s="734" t="s">
        <v>722</v>
      </c>
      <c r="F37" s="711" t="s">
        <v>717</v>
      </c>
      <c r="G37" s="712"/>
      <c r="H37" s="1182"/>
      <c r="I37" s="715" t="s">
        <v>693</v>
      </c>
      <c r="J37" s="712"/>
      <c r="K37" s="692"/>
    </row>
    <row r="38" spans="1:12" x14ac:dyDescent="0.25">
      <c r="B38" s="750"/>
      <c r="C38" s="1185"/>
      <c r="D38" s="716" t="s">
        <v>723</v>
      </c>
      <c r="E38" s="718" t="s">
        <v>724</v>
      </c>
      <c r="F38" s="719" t="s">
        <v>717</v>
      </c>
      <c r="G38" s="720"/>
      <c r="H38" s="1184"/>
      <c r="I38" s="723" t="s">
        <v>693</v>
      </c>
      <c r="J38" s="720"/>
      <c r="K38" s="692"/>
    </row>
    <row r="39" spans="1:12" ht="15.75" thickBot="1" x14ac:dyDescent="0.3">
      <c r="B39" s="761" t="s">
        <v>701</v>
      </c>
      <c r="C39" s="1186" t="s">
        <v>725</v>
      </c>
      <c r="D39" s="761" t="s">
        <v>726</v>
      </c>
      <c r="E39" s="1187" t="s">
        <v>725</v>
      </c>
      <c r="F39" s="764" t="s">
        <v>727</v>
      </c>
      <c r="G39" s="765" t="s">
        <v>728</v>
      </c>
      <c r="H39" s="1188"/>
      <c r="I39" s="768" t="s">
        <v>729</v>
      </c>
      <c r="J39" s="765" t="s">
        <v>730</v>
      </c>
      <c r="K39" s="692"/>
    </row>
    <row r="40" spans="1:12" ht="15.75" thickBot="1" x14ac:dyDescent="0.3">
      <c r="B40" s="771"/>
      <c r="C40" s="770"/>
      <c r="D40" s="771"/>
      <c r="E40" s="770"/>
      <c r="F40" s="711"/>
      <c r="G40" s="772"/>
      <c r="H40" s="1189"/>
      <c r="I40" s="772"/>
      <c r="J40" s="711"/>
      <c r="K40" s="692"/>
    </row>
    <row r="41" spans="1:12" ht="24" thickBot="1" x14ac:dyDescent="0.3">
      <c r="B41" s="775" t="s">
        <v>616</v>
      </c>
      <c r="C41" s="692"/>
      <c r="D41" s="776"/>
      <c r="E41" s="776"/>
      <c r="F41" s="702" t="s">
        <v>617</v>
      </c>
      <c r="G41" s="703"/>
      <c r="H41" s="1177" t="s">
        <v>618</v>
      </c>
      <c r="I41" s="778" t="s">
        <v>731</v>
      </c>
      <c r="J41" s="707" t="s">
        <v>732</v>
      </c>
      <c r="K41" s="692"/>
    </row>
    <row r="42" spans="1:12" x14ac:dyDescent="0.25">
      <c r="B42" s="779">
        <v>1</v>
      </c>
      <c r="C42" s="780" t="s">
        <v>733</v>
      </c>
      <c r="D42" s="779">
        <v>1</v>
      </c>
      <c r="E42" s="780" t="s">
        <v>733</v>
      </c>
      <c r="F42" s="781" t="s">
        <v>734</v>
      </c>
      <c r="G42" s="782" t="s">
        <v>735</v>
      </c>
      <c r="H42" s="1179">
        <v>5265492</v>
      </c>
      <c r="I42" s="715" t="s">
        <v>736</v>
      </c>
      <c r="J42" s="712" t="s">
        <v>737</v>
      </c>
      <c r="K42" s="692"/>
    </row>
    <row r="43" spans="1:12" x14ac:dyDescent="0.25">
      <c r="B43" s="783">
        <v>10</v>
      </c>
      <c r="C43" s="784" t="s">
        <v>322</v>
      </c>
      <c r="D43" s="785" t="s">
        <v>739</v>
      </c>
      <c r="E43" s="784" t="s">
        <v>322</v>
      </c>
      <c r="F43" s="711" t="s">
        <v>734</v>
      </c>
      <c r="G43" s="712"/>
      <c r="H43" s="1182"/>
      <c r="I43" s="715" t="s">
        <v>736</v>
      </c>
      <c r="J43" s="712"/>
      <c r="K43" s="692"/>
    </row>
    <row r="44" spans="1:12" x14ac:dyDescent="0.25">
      <c r="B44" s="791"/>
      <c r="C44" s="748"/>
      <c r="D44" s="783">
        <v>13</v>
      </c>
      <c r="E44" s="784" t="s">
        <v>324</v>
      </c>
      <c r="F44" s="711" t="s">
        <v>734</v>
      </c>
      <c r="G44" s="712"/>
      <c r="H44" s="1182"/>
      <c r="I44" s="715" t="s">
        <v>736</v>
      </c>
      <c r="J44" s="712"/>
      <c r="K44" s="692"/>
    </row>
    <row r="45" spans="1:12" x14ac:dyDescent="0.25">
      <c r="B45" s="783">
        <v>11</v>
      </c>
      <c r="C45" s="784" t="s">
        <v>1495</v>
      </c>
      <c r="D45" s="783">
        <v>11</v>
      </c>
      <c r="E45" s="784" t="s">
        <v>323</v>
      </c>
      <c r="F45" s="711" t="s">
        <v>742</v>
      </c>
      <c r="G45" s="712" t="s">
        <v>743</v>
      </c>
      <c r="H45" s="1179">
        <v>36936676</v>
      </c>
      <c r="I45" s="715" t="s">
        <v>736</v>
      </c>
      <c r="J45" s="712"/>
      <c r="K45" s="692"/>
    </row>
    <row r="46" spans="1:12" x14ac:dyDescent="0.25">
      <c r="B46" s="783">
        <v>12</v>
      </c>
      <c r="C46" s="784" t="s">
        <v>1496</v>
      </c>
      <c r="D46" s="783">
        <v>12</v>
      </c>
      <c r="E46" s="784" t="s">
        <v>261</v>
      </c>
      <c r="F46" s="711" t="s">
        <v>752</v>
      </c>
      <c r="G46" s="712" t="s">
        <v>1497</v>
      </c>
      <c r="H46" s="1179">
        <v>2770987244</v>
      </c>
      <c r="I46" s="715" t="s">
        <v>736</v>
      </c>
      <c r="J46" s="712"/>
      <c r="K46" s="692"/>
    </row>
    <row r="47" spans="1:12" x14ac:dyDescent="0.25">
      <c r="A47" s="793"/>
      <c r="B47" s="794">
        <v>18</v>
      </c>
      <c r="C47" s="795" t="s">
        <v>1498</v>
      </c>
      <c r="D47" s="796" t="s">
        <v>759</v>
      </c>
      <c r="E47" s="795" t="s">
        <v>1499</v>
      </c>
      <c r="F47" s="719" t="s">
        <v>761</v>
      </c>
      <c r="G47" s="720" t="s">
        <v>1500</v>
      </c>
      <c r="H47" s="1180">
        <v>20999848</v>
      </c>
      <c r="I47" s="723" t="s">
        <v>736</v>
      </c>
      <c r="J47" s="720"/>
      <c r="K47" s="793"/>
      <c r="L47" s="793"/>
    </row>
    <row r="48" spans="1:12" ht="15.75" thickBot="1" x14ac:dyDescent="0.25">
      <c r="B48" s="802">
        <v>13</v>
      </c>
      <c r="C48" s="803" t="s">
        <v>763</v>
      </c>
      <c r="D48" s="802">
        <v>14</v>
      </c>
      <c r="E48" s="803" t="s">
        <v>763</v>
      </c>
      <c r="F48" s="804" t="s">
        <v>764</v>
      </c>
      <c r="G48" s="805" t="s">
        <v>765</v>
      </c>
      <c r="H48" s="1190"/>
      <c r="I48" s="808" t="s">
        <v>766</v>
      </c>
      <c r="J48" s="805" t="s">
        <v>767</v>
      </c>
      <c r="K48" s="692"/>
    </row>
    <row r="49" spans="1:12" s="815" customFormat="1" ht="15.75" thickBot="1" x14ac:dyDescent="0.3">
      <c r="A49" s="793"/>
      <c r="B49" s="771"/>
      <c r="C49" s="770"/>
      <c r="D49" s="851"/>
      <c r="E49" s="851"/>
      <c r="F49" s="711"/>
      <c r="G49" s="711"/>
      <c r="H49" s="1182"/>
      <c r="I49" s="903"/>
      <c r="J49" s="903"/>
      <c r="K49" s="793"/>
      <c r="L49" s="793"/>
    </row>
    <row r="50" spans="1:12" ht="24" thickBot="1" x14ac:dyDescent="0.3">
      <c r="A50" s="793"/>
      <c r="B50" s="775" t="s">
        <v>616</v>
      </c>
      <c r="C50" s="793"/>
      <c r="D50" s="776"/>
      <c r="E50" s="776"/>
      <c r="F50" s="702" t="s">
        <v>617</v>
      </c>
      <c r="G50" s="703"/>
      <c r="H50" s="1177" t="s">
        <v>618</v>
      </c>
      <c r="I50" s="778" t="s">
        <v>768</v>
      </c>
      <c r="J50" s="707" t="s">
        <v>769</v>
      </c>
      <c r="K50" s="793"/>
      <c r="L50" s="793"/>
    </row>
    <row r="51" spans="1:12" x14ac:dyDescent="0.25">
      <c r="B51" s="816">
        <v>2</v>
      </c>
      <c r="C51" s="817" t="s">
        <v>770</v>
      </c>
      <c r="D51" s="816">
        <v>2</v>
      </c>
      <c r="E51" s="818" t="s">
        <v>771</v>
      </c>
      <c r="F51" s="819" t="s">
        <v>772</v>
      </c>
      <c r="G51" s="782" t="s">
        <v>773</v>
      </c>
      <c r="H51" s="1179">
        <v>662633821</v>
      </c>
      <c r="I51" s="715" t="s">
        <v>774</v>
      </c>
      <c r="J51" s="712" t="s">
        <v>775</v>
      </c>
      <c r="K51" s="692"/>
    </row>
    <row r="52" spans="1:12" x14ac:dyDescent="0.25">
      <c r="B52" s="820" t="s">
        <v>776</v>
      </c>
      <c r="C52" s="821" t="s">
        <v>264</v>
      </c>
      <c r="D52" s="820" t="s">
        <v>777</v>
      </c>
      <c r="E52" s="822" t="s">
        <v>778</v>
      </c>
      <c r="F52" s="715" t="s">
        <v>772</v>
      </c>
      <c r="G52" s="712"/>
      <c r="H52" s="1191"/>
      <c r="I52" s="772" t="s">
        <v>774</v>
      </c>
      <c r="J52" s="824"/>
      <c r="K52" s="692"/>
    </row>
    <row r="53" spans="1:12" x14ac:dyDescent="0.25">
      <c r="B53" s="825"/>
      <c r="C53" s="826"/>
      <c r="D53" s="820" t="s">
        <v>779</v>
      </c>
      <c r="E53" s="822" t="s">
        <v>778</v>
      </c>
      <c r="F53" s="715" t="s">
        <v>772</v>
      </c>
      <c r="G53" s="712"/>
      <c r="H53" s="1191"/>
      <c r="I53" s="772" t="s">
        <v>774</v>
      </c>
      <c r="J53" s="824"/>
      <c r="K53" s="692"/>
    </row>
    <row r="54" spans="1:12" x14ac:dyDescent="0.25">
      <c r="B54" s="750"/>
      <c r="C54" s="827"/>
      <c r="D54" s="828" t="s">
        <v>780</v>
      </c>
      <c r="E54" s="829" t="s">
        <v>781</v>
      </c>
      <c r="F54" s="719" t="s">
        <v>772</v>
      </c>
      <c r="G54" s="830"/>
      <c r="H54" s="1192"/>
      <c r="I54" s="723" t="s">
        <v>774</v>
      </c>
      <c r="J54" s="720"/>
      <c r="K54" s="692"/>
    </row>
    <row r="55" spans="1:12" x14ac:dyDescent="0.25">
      <c r="B55" s="833" t="s">
        <v>1501</v>
      </c>
      <c r="C55" s="838" t="s">
        <v>265</v>
      </c>
      <c r="D55" s="833" t="s">
        <v>782</v>
      </c>
      <c r="E55" s="834" t="s">
        <v>265</v>
      </c>
      <c r="F55" s="727" t="s">
        <v>783</v>
      </c>
      <c r="G55" s="728" t="s">
        <v>1502</v>
      </c>
      <c r="H55" s="1181">
        <v>78629560</v>
      </c>
      <c r="I55" s="731" t="s">
        <v>785</v>
      </c>
      <c r="J55" s="728" t="s">
        <v>786</v>
      </c>
      <c r="K55" s="692"/>
    </row>
    <row r="56" spans="1:12" x14ac:dyDescent="0.25">
      <c r="B56" s="825"/>
      <c r="C56" s="826"/>
      <c r="D56" s="820" t="s">
        <v>787</v>
      </c>
      <c r="E56" s="835" t="s">
        <v>1503</v>
      </c>
      <c r="F56" s="711" t="s">
        <v>783</v>
      </c>
      <c r="G56" s="712"/>
      <c r="H56" s="1182"/>
      <c r="I56" s="715" t="s">
        <v>785</v>
      </c>
      <c r="J56" s="712"/>
      <c r="K56" s="692"/>
    </row>
    <row r="57" spans="1:12" x14ac:dyDescent="0.25">
      <c r="B57" s="825"/>
      <c r="C57" s="826"/>
      <c r="D57" s="820" t="s">
        <v>791</v>
      </c>
      <c r="E57" s="835" t="s">
        <v>1504</v>
      </c>
      <c r="F57" s="711" t="s">
        <v>783</v>
      </c>
      <c r="G57" s="712"/>
      <c r="H57" s="1182"/>
      <c r="I57" s="715" t="s">
        <v>785</v>
      </c>
      <c r="J57" s="712"/>
      <c r="K57" s="692"/>
    </row>
    <row r="58" spans="1:12" x14ac:dyDescent="0.25">
      <c r="B58" s="1042"/>
      <c r="C58" s="839"/>
      <c r="D58" s="836" t="s">
        <v>795</v>
      </c>
      <c r="E58" s="837" t="s">
        <v>796</v>
      </c>
      <c r="F58" s="719" t="s">
        <v>783</v>
      </c>
      <c r="G58" s="720"/>
      <c r="H58" s="1184"/>
      <c r="I58" s="723" t="s">
        <v>785</v>
      </c>
      <c r="J58" s="720"/>
      <c r="K58" s="692"/>
    </row>
    <row r="59" spans="1:12" x14ac:dyDescent="0.25">
      <c r="B59" s="833" t="s">
        <v>1505</v>
      </c>
      <c r="C59" s="838" t="s">
        <v>266</v>
      </c>
      <c r="D59" s="833" t="s">
        <v>799</v>
      </c>
      <c r="E59" s="834" t="s">
        <v>266</v>
      </c>
      <c r="F59" s="727" t="s">
        <v>800</v>
      </c>
      <c r="G59" s="728" t="s">
        <v>1506</v>
      </c>
      <c r="H59" s="1181">
        <v>243594</v>
      </c>
      <c r="I59" s="731" t="s">
        <v>802</v>
      </c>
      <c r="J59" s="728" t="s">
        <v>803</v>
      </c>
      <c r="K59" s="692"/>
    </row>
    <row r="60" spans="1:12" x14ac:dyDescent="0.25">
      <c r="B60" s="820" t="s">
        <v>1507</v>
      </c>
      <c r="C60" s="821" t="s">
        <v>805</v>
      </c>
      <c r="D60" s="820" t="s">
        <v>804</v>
      </c>
      <c r="E60" s="835" t="s">
        <v>805</v>
      </c>
      <c r="F60" s="711" t="s">
        <v>1508</v>
      </c>
      <c r="G60" s="712" t="s">
        <v>1509</v>
      </c>
      <c r="H60" s="1179">
        <v>4431429963</v>
      </c>
      <c r="I60" s="715" t="s">
        <v>802</v>
      </c>
      <c r="J60" s="712"/>
      <c r="K60" s="692"/>
    </row>
    <row r="61" spans="1:12" x14ac:dyDescent="0.25">
      <c r="B61" s="820" t="s">
        <v>1510</v>
      </c>
      <c r="C61" s="821" t="s">
        <v>1511</v>
      </c>
      <c r="D61" s="820" t="s">
        <v>806</v>
      </c>
      <c r="E61" s="835" t="s">
        <v>807</v>
      </c>
      <c r="F61" s="711" t="s">
        <v>1512</v>
      </c>
      <c r="G61" s="712" t="s">
        <v>1513</v>
      </c>
      <c r="H61" s="1179">
        <v>4718508</v>
      </c>
      <c r="I61" s="715" t="s">
        <v>802</v>
      </c>
      <c r="J61" s="712"/>
      <c r="K61" s="692"/>
    </row>
    <row r="62" spans="1:12" x14ac:dyDescent="0.25">
      <c r="B62" s="750"/>
      <c r="C62" s="839"/>
      <c r="D62" s="836" t="s">
        <v>808</v>
      </c>
      <c r="E62" s="837" t="s">
        <v>809</v>
      </c>
      <c r="F62" s="719" t="s">
        <v>1512</v>
      </c>
      <c r="G62" s="720"/>
      <c r="H62" s="1184"/>
      <c r="I62" s="723" t="s">
        <v>802</v>
      </c>
      <c r="J62" s="720"/>
      <c r="K62" s="692"/>
    </row>
    <row r="63" spans="1:12" x14ac:dyDescent="0.25">
      <c r="B63" s="833" t="s">
        <v>1514</v>
      </c>
      <c r="C63" s="838" t="s">
        <v>811</v>
      </c>
      <c r="D63" s="833" t="s">
        <v>810</v>
      </c>
      <c r="E63" s="834" t="s">
        <v>811</v>
      </c>
      <c r="F63" s="727" t="s">
        <v>1515</v>
      </c>
      <c r="G63" s="728" t="s">
        <v>1516</v>
      </c>
      <c r="H63" s="1181">
        <v>109869870</v>
      </c>
      <c r="I63" s="731" t="s">
        <v>814</v>
      </c>
      <c r="J63" s="728" t="s">
        <v>1517</v>
      </c>
      <c r="K63" s="692"/>
    </row>
    <row r="64" spans="1:12" x14ac:dyDescent="0.25">
      <c r="B64" s="820" t="s">
        <v>1518</v>
      </c>
      <c r="C64" s="821" t="s">
        <v>1519</v>
      </c>
      <c r="D64" s="820" t="s">
        <v>818</v>
      </c>
      <c r="E64" s="822" t="s">
        <v>819</v>
      </c>
      <c r="F64" s="711" t="s">
        <v>1520</v>
      </c>
      <c r="G64" s="712" t="s">
        <v>1521</v>
      </c>
      <c r="H64" s="1179">
        <v>17688632</v>
      </c>
      <c r="I64" s="715" t="s">
        <v>814</v>
      </c>
      <c r="J64" s="712"/>
      <c r="K64" s="692"/>
    </row>
    <row r="65" spans="2:11" x14ac:dyDescent="0.25">
      <c r="B65" s="744"/>
      <c r="C65" s="933"/>
      <c r="D65" s="842" t="s">
        <v>820</v>
      </c>
      <c r="E65" s="835" t="s">
        <v>821</v>
      </c>
      <c r="F65" s="711" t="s">
        <v>1520</v>
      </c>
      <c r="G65" s="712"/>
      <c r="H65" s="1182"/>
      <c r="I65" s="715" t="s">
        <v>814</v>
      </c>
      <c r="J65" s="712"/>
      <c r="K65" s="692"/>
    </row>
    <row r="66" spans="2:11" x14ac:dyDescent="0.25">
      <c r="B66" s="744"/>
      <c r="C66" s="933"/>
      <c r="D66" s="842" t="s">
        <v>822</v>
      </c>
      <c r="E66" s="835" t="s">
        <v>823</v>
      </c>
      <c r="F66" s="711" t="s">
        <v>1520</v>
      </c>
      <c r="G66" s="712"/>
      <c r="H66" s="1182"/>
      <c r="I66" s="715" t="s">
        <v>814</v>
      </c>
      <c r="J66" s="712"/>
      <c r="K66" s="692"/>
    </row>
    <row r="67" spans="2:11" x14ac:dyDescent="0.25">
      <c r="B67" s="744"/>
      <c r="C67" s="933"/>
      <c r="D67" s="842" t="s">
        <v>824</v>
      </c>
      <c r="E67" s="835" t="s">
        <v>825</v>
      </c>
      <c r="F67" s="711" t="s">
        <v>1520</v>
      </c>
      <c r="G67" s="712"/>
      <c r="H67" s="1182"/>
      <c r="I67" s="715" t="s">
        <v>814</v>
      </c>
      <c r="J67" s="712"/>
      <c r="K67" s="692"/>
    </row>
    <row r="68" spans="2:11" x14ac:dyDescent="0.25">
      <c r="B68" s="744"/>
      <c r="C68" s="746"/>
      <c r="D68" s="842" t="s">
        <v>826</v>
      </c>
      <c r="E68" s="835" t="s">
        <v>827</v>
      </c>
      <c r="F68" s="711" t="s">
        <v>1520</v>
      </c>
      <c r="G68" s="712"/>
      <c r="H68" s="1182"/>
      <c r="I68" s="715" t="s">
        <v>814</v>
      </c>
      <c r="J68" s="712"/>
      <c r="K68" s="692"/>
    </row>
    <row r="69" spans="2:11" x14ac:dyDescent="0.25">
      <c r="B69" s="744"/>
      <c r="C69" s="746"/>
      <c r="D69" s="842" t="s">
        <v>828</v>
      </c>
      <c r="E69" s="835" t="s">
        <v>829</v>
      </c>
      <c r="F69" s="711" t="s">
        <v>1520</v>
      </c>
      <c r="G69" s="712"/>
      <c r="H69" s="1182"/>
      <c r="I69" s="715" t="s">
        <v>814</v>
      </c>
      <c r="J69" s="712"/>
      <c r="K69" s="692"/>
    </row>
    <row r="70" spans="2:11" x14ac:dyDescent="0.25">
      <c r="B70" s="744"/>
      <c r="C70" s="746"/>
      <c r="D70" s="842" t="s">
        <v>830</v>
      </c>
      <c r="E70" s="835" t="s">
        <v>831</v>
      </c>
      <c r="F70" s="711" t="s">
        <v>1520</v>
      </c>
      <c r="G70" s="712"/>
      <c r="H70" s="1182"/>
      <c r="I70" s="715" t="s">
        <v>814</v>
      </c>
      <c r="J70" s="712"/>
      <c r="K70" s="692"/>
    </row>
    <row r="71" spans="2:11" x14ac:dyDescent="0.25">
      <c r="B71" s="744"/>
      <c r="C71" s="746"/>
      <c r="D71" s="842" t="s">
        <v>832</v>
      </c>
      <c r="E71" s="835" t="s">
        <v>833</v>
      </c>
      <c r="F71" s="711" t="s">
        <v>1520</v>
      </c>
      <c r="G71" s="712"/>
      <c r="H71" s="1182"/>
      <c r="I71" s="715" t="s">
        <v>814</v>
      </c>
      <c r="J71" s="712"/>
      <c r="K71" s="692"/>
    </row>
    <row r="72" spans="2:11" x14ac:dyDescent="0.25">
      <c r="B72" s="1042"/>
      <c r="C72" s="839"/>
      <c r="D72" s="828" t="s">
        <v>834</v>
      </c>
      <c r="E72" s="837" t="s">
        <v>835</v>
      </c>
      <c r="F72" s="719" t="s">
        <v>1520</v>
      </c>
      <c r="G72" s="720"/>
      <c r="H72" s="1184"/>
      <c r="I72" s="723" t="s">
        <v>814</v>
      </c>
      <c r="J72" s="720"/>
      <c r="K72" s="692"/>
    </row>
    <row r="73" spans="2:11" x14ac:dyDescent="0.25">
      <c r="B73" s="833" t="s">
        <v>1522</v>
      </c>
      <c r="C73" s="838" t="s">
        <v>861</v>
      </c>
      <c r="D73" s="833" t="s">
        <v>860</v>
      </c>
      <c r="E73" s="834" t="s">
        <v>861</v>
      </c>
      <c r="F73" s="727" t="s">
        <v>1523</v>
      </c>
      <c r="G73" s="728" t="s">
        <v>1524</v>
      </c>
      <c r="H73" s="1181">
        <v>106362227</v>
      </c>
      <c r="I73" s="731" t="s">
        <v>841</v>
      </c>
      <c r="J73" s="728" t="s">
        <v>842</v>
      </c>
      <c r="K73" s="692"/>
    </row>
    <row r="74" spans="2:11" x14ac:dyDescent="0.25">
      <c r="B74" s="845"/>
      <c r="C74" s="746"/>
      <c r="D74" s="842" t="s">
        <v>837</v>
      </c>
      <c r="E74" s="835" t="s">
        <v>327</v>
      </c>
      <c r="F74" s="711" t="s">
        <v>1523</v>
      </c>
      <c r="G74" s="712"/>
      <c r="H74" s="1182"/>
      <c r="I74" s="715" t="s">
        <v>841</v>
      </c>
      <c r="J74" s="712"/>
      <c r="K74" s="692"/>
    </row>
    <row r="75" spans="2:11" x14ac:dyDescent="0.25">
      <c r="B75" s="845"/>
      <c r="C75" s="746"/>
      <c r="D75" s="842" t="s">
        <v>844</v>
      </c>
      <c r="E75" s="835" t="s">
        <v>843</v>
      </c>
      <c r="F75" s="711" t="s">
        <v>1523</v>
      </c>
      <c r="G75" s="712"/>
      <c r="H75" s="1182"/>
      <c r="I75" s="715" t="s">
        <v>841</v>
      </c>
      <c r="J75" s="712"/>
      <c r="K75" s="692"/>
    </row>
    <row r="76" spans="2:11" x14ac:dyDescent="0.25">
      <c r="B76" s="845"/>
      <c r="C76" s="746"/>
      <c r="D76" s="842" t="s">
        <v>848</v>
      </c>
      <c r="E76" s="835" t="s">
        <v>847</v>
      </c>
      <c r="F76" s="711" t="s">
        <v>1523</v>
      </c>
      <c r="G76" s="712"/>
      <c r="H76" s="1182"/>
      <c r="I76" s="715" t="s">
        <v>841</v>
      </c>
      <c r="J76" s="712"/>
      <c r="K76" s="692"/>
    </row>
    <row r="77" spans="2:11" x14ac:dyDescent="0.25">
      <c r="B77" s="845"/>
      <c r="C77" s="746"/>
      <c r="D77" s="842" t="s">
        <v>853</v>
      </c>
      <c r="E77" s="835" t="s">
        <v>854</v>
      </c>
      <c r="F77" s="711" t="s">
        <v>1523</v>
      </c>
      <c r="G77" s="712"/>
      <c r="H77" s="1182"/>
      <c r="I77" s="715" t="s">
        <v>841</v>
      </c>
      <c r="J77" s="712"/>
      <c r="K77" s="692"/>
    </row>
    <row r="78" spans="2:11" x14ac:dyDescent="0.25">
      <c r="B78" s="845"/>
      <c r="C78" s="746"/>
      <c r="D78" s="842" t="s">
        <v>857</v>
      </c>
      <c r="E78" s="835" t="s">
        <v>1525</v>
      </c>
      <c r="F78" s="711" t="s">
        <v>1523</v>
      </c>
      <c r="G78" s="712"/>
      <c r="H78" s="1182"/>
      <c r="I78" s="715" t="s">
        <v>841</v>
      </c>
      <c r="J78" s="712"/>
      <c r="K78" s="692"/>
    </row>
    <row r="79" spans="2:11" x14ac:dyDescent="0.25">
      <c r="B79" s="1193"/>
      <c r="C79" s="1043"/>
      <c r="D79" s="828" t="s">
        <v>816</v>
      </c>
      <c r="E79" s="837" t="s">
        <v>858</v>
      </c>
      <c r="F79" s="719" t="s">
        <v>1523</v>
      </c>
      <c r="G79" s="720"/>
      <c r="H79" s="1184"/>
      <c r="I79" s="723" t="s">
        <v>841</v>
      </c>
      <c r="J79" s="720"/>
      <c r="K79" s="692"/>
    </row>
    <row r="80" spans="2:11" ht="15.75" thickBot="1" x14ac:dyDescent="0.3">
      <c r="B80" s="847" t="s">
        <v>818</v>
      </c>
      <c r="C80" s="848" t="s">
        <v>862</v>
      </c>
      <c r="D80" s="847" t="s">
        <v>863</v>
      </c>
      <c r="E80" s="848" t="s">
        <v>864</v>
      </c>
      <c r="F80" s="768" t="s">
        <v>865</v>
      </c>
      <c r="G80" s="765" t="s">
        <v>1526</v>
      </c>
      <c r="H80" s="1188"/>
      <c r="I80" s="768" t="s">
        <v>867</v>
      </c>
      <c r="J80" s="765" t="s">
        <v>1527</v>
      </c>
      <c r="K80" s="692"/>
    </row>
    <row r="81" spans="2:11" ht="15.75" thickBot="1" x14ac:dyDescent="0.3">
      <c r="B81" s="850"/>
      <c r="C81" s="851"/>
      <c r="D81" s="771"/>
      <c r="E81" s="852"/>
      <c r="F81" s="711"/>
      <c r="G81" s="711"/>
      <c r="H81" s="1182"/>
      <c r="I81" s="772"/>
      <c r="J81" s="711"/>
      <c r="K81" s="692"/>
    </row>
    <row r="82" spans="2:11" ht="16.5" thickBot="1" x14ac:dyDescent="0.3">
      <c r="B82" s="775" t="s">
        <v>616</v>
      </c>
      <c r="C82" s="851"/>
      <c r="D82" s="771"/>
      <c r="E82" s="852"/>
      <c r="F82" s="702" t="s">
        <v>617</v>
      </c>
      <c r="G82" s="711"/>
      <c r="H82" s="1177" t="s">
        <v>618</v>
      </c>
      <c r="I82" s="778" t="s">
        <v>869</v>
      </c>
      <c r="J82" s="707" t="s">
        <v>870</v>
      </c>
      <c r="K82" s="692"/>
    </row>
    <row r="83" spans="2:11" x14ac:dyDescent="0.25">
      <c r="B83" s="856">
        <v>3</v>
      </c>
      <c r="C83" s="1194" t="s">
        <v>871</v>
      </c>
      <c r="D83" s="856">
        <v>3</v>
      </c>
      <c r="E83" s="857" t="s">
        <v>871</v>
      </c>
      <c r="F83" s="781" t="s">
        <v>872</v>
      </c>
      <c r="G83" s="782" t="s">
        <v>873</v>
      </c>
      <c r="H83" s="1195">
        <v>334847884</v>
      </c>
      <c r="I83" s="711" t="s">
        <v>874</v>
      </c>
      <c r="J83" s="712" t="s">
        <v>875</v>
      </c>
      <c r="K83" s="692"/>
    </row>
    <row r="84" spans="2:11" x14ac:dyDescent="0.25">
      <c r="B84" s="859" t="s">
        <v>876</v>
      </c>
      <c r="C84" s="876" t="s">
        <v>1528</v>
      </c>
      <c r="D84" s="859" t="s">
        <v>876</v>
      </c>
      <c r="E84" s="860" t="s">
        <v>1529</v>
      </c>
      <c r="F84" s="711" t="s">
        <v>872</v>
      </c>
      <c r="G84" s="712"/>
      <c r="H84" s="1182"/>
      <c r="I84" s="715" t="s">
        <v>874</v>
      </c>
      <c r="J84" s="712"/>
      <c r="K84" s="692"/>
    </row>
    <row r="85" spans="2:11" x14ac:dyDescent="0.25">
      <c r="B85" s="744"/>
      <c r="C85" s="826"/>
      <c r="D85" s="859" t="s">
        <v>882</v>
      </c>
      <c r="E85" s="860" t="s">
        <v>883</v>
      </c>
      <c r="F85" s="711" t="s">
        <v>872</v>
      </c>
      <c r="G85" s="712"/>
      <c r="H85" s="1182"/>
      <c r="I85" s="715" t="s">
        <v>874</v>
      </c>
      <c r="J85" s="712"/>
      <c r="K85" s="692"/>
    </row>
    <row r="86" spans="2:11" x14ac:dyDescent="0.25">
      <c r="B86" s="744"/>
      <c r="C86" s="826"/>
      <c r="D86" s="859" t="s">
        <v>884</v>
      </c>
      <c r="E86" s="860" t="s">
        <v>885</v>
      </c>
      <c r="F86" s="711" t="s">
        <v>872</v>
      </c>
      <c r="G86" s="712"/>
      <c r="H86" s="1182"/>
      <c r="I86" s="715" t="s">
        <v>874</v>
      </c>
      <c r="J86" s="712"/>
      <c r="K86" s="692"/>
    </row>
    <row r="87" spans="2:11" x14ac:dyDescent="0.25">
      <c r="B87" s="744"/>
      <c r="C87" s="826"/>
      <c r="D87" s="859" t="s">
        <v>886</v>
      </c>
      <c r="E87" s="860" t="s">
        <v>887</v>
      </c>
      <c r="F87" s="711" t="s">
        <v>872</v>
      </c>
      <c r="G87" s="712"/>
      <c r="H87" s="1182"/>
      <c r="I87" s="715" t="s">
        <v>874</v>
      </c>
      <c r="J87" s="712"/>
      <c r="K87" s="692"/>
    </row>
    <row r="88" spans="2:11" x14ac:dyDescent="0.25">
      <c r="B88" s="750"/>
      <c r="C88" s="1196"/>
      <c r="D88" s="869" t="s">
        <v>888</v>
      </c>
      <c r="E88" s="870" t="s">
        <v>889</v>
      </c>
      <c r="F88" s="719" t="s">
        <v>872</v>
      </c>
      <c r="G88" s="720"/>
      <c r="H88" s="1184"/>
      <c r="I88" s="723" t="s">
        <v>874</v>
      </c>
      <c r="J88" s="720"/>
      <c r="K88" s="692"/>
    </row>
    <row r="89" spans="2:11" x14ac:dyDescent="0.25">
      <c r="B89" s="887" t="s">
        <v>1530</v>
      </c>
      <c r="C89" s="898" t="s">
        <v>271</v>
      </c>
      <c r="D89" s="887" t="s">
        <v>890</v>
      </c>
      <c r="E89" s="888" t="s">
        <v>271</v>
      </c>
      <c r="F89" s="727" t="s">
        <v>1531</v>
      </c>
      <c r="G89" s="728" t="s">
        <v>1532</v>
      </c>
      <c r="H89" s="1197">
        <v>0</v>
      </c>
      <c r="I89" s="731" t="s">
        <v>893</v>
      </c>
      <c r="J89" s="728" t="s">
        <v>894</v>
      </c>
      <c r="K89" s="692"/>
    </row>
    <row r="90" spans="2:11" x14ac:dyDescent="0.25">
      <c r="B90" s="859" t="s">
        <v>1533</v>
      </c>
      <c r="C90" s="876" t="s">
        <v>1534</v>
      </c>
      <c r="D90" s="859" t="s">
        <v>896</v>
      </c>
      <c r="E90" s="860" t="s">
        <v>897</v>
      </c>
      <c r="F90" s="711" t="s">
        <v>891</v>
      </c>
      <c r="G90" s="712" t="s">
        <v>1535</v>
      </c>
      <c r="H90" s="1179">
        <v>438233067</v>
      </c>
      <c r="I90" s="715" t="s">
        <v>893</v>
      </c>
      <c r="J90" s="712"/>
      <c r="K90" s="692"/>
    </row>
    <row r="91" spans="2:11" x14ac:dyDescent="0.25">
      <c r="B91" s="744"/>
      <c r="C91" s="826"/>
      <c r="D91" s="859" t="s">
        <v>1536</v>
      </c>
      <c r="E91" s="860" t="s">
        <v>907</v>
      </c>
      <c r="F91" s="711" t="s">
        <v>891</v>
      </c>
      <c r="G91" s="712"/>
      <c r="H91" s="1182"/>
      <c r="I91" s="715" t="s">
        <v>893</v>
      </c>
      <c r="J91" s="712"/>
      <c r="K91" s="692"/>
    </row>
    <row r="92" spans="2:11" x14ac:dyDescent="0.25">
      <c r="B92" s="744"/>
      <c r="C92" s="826"/>
      <c r="D92" s="859" t="s">
        <v>912</v>
      </c>
      <c r="E92" s="860" t="s">
        <v>911</v>
      </c>
      <c r="F92" s="711" t="s">
        <v>891</v>
      </c>
      <c r="G92" s="712"/>
      <c r="H92" s="1182"/>
      <c r="I92" s="715" t="s">
        <v>893</v>
      </c>
      <c r="J92" s="712"/>
      <c r="K92" s="692"/>
    </row>
    <row r="93" spans="2:11" x14ac:dyDescent="0.25">
      <c r="B93" s="859" t="s">
        <v>1537</v>
      </c>
      <c r="C93" s="876" t="s">
        <v>1538</v>
      </c>
      <c r="D93" s="1198" t="s">
        <v>900</v>
      </c>
      <c r="E93" s="897" t="s">
        <v>917</v>
      </c>
      <c r="F93" s="711" t="s">
        <v>918</v>
      </c>
      <c r="G93" s="712" t="s">
        <v>919</v>
      </c>
      <c r="H93" s="1179">
        <v>189290432</v>
      </c>
      <c r="I93" s="715" t="s">
        <v>893</v>
      </c>
      <c r="J93" s="712"/>
      <c r="K93" s="692"/>
    </row>
    <row r="94" spans="2:11" x14ac:dyDescent="0.25">
      <c r="B94" s="744"/>
      <c r="C94" s="933"/>
      <c r="D94" s="859" t="s">
        <v>922</v>
      </c>
      <c r="E94" s="860" t="s">
        <v>923</v>
      </c>
      <c r="F94" s="711" t="s">
        <v>918</v>
      </c>
      <c r="G94" s="712"/>
      <c r="H94" s="1182"/>
      <c r="I94" s="715" t="s">
        <v>893</v>
      </c>
      <c r="J94" s="712"/>
      <c r="K94" s="692"/>
    </row>
    <row r="95" spans="2:11" x14ac:dyDescent="0.25">
      <c r="B95" s="859" t="s">
        <v>1539</v>
      </c>
      <c r="C95" s="881" t="s">
        <v>925</v>
      </c>
      <c r="D95" s="859" t="s">
        <v>904</v>
      </c>
      <c r="E95" s="860" t="s">
        <v>926</v>
      </c>
      <c r="F95" s="711" t="s">
        <v>927</v>
      </c>
      <c r="G95" s="712" t="s">
        <v>928</v>
      </c>
      <c r="H95" s="1179">
        <v>90572690</v>
      </c>
      <c r="I95" s="715" t="s">
        <v>893</v>
      </c>
      <c r="J95" s="712"/>
      <c r="K95" s="692"/>
    </row>
    <row r="96" spans="2:11" x14ac:dyDescent="0.25">
      <c r="B96" s="859" t="s">
        <v>1540</v>
      </c>
      <c r="C96" s="1199" t="s">
        <v>930</v>
      </c>
      <c r="D96" s="859" t="s">
        <v>910</v>
      </c>
      <c r="E96" s="860" t="s">
        <v>930</v>
      </c>
      <c r="F96" s="711" t="s">
        <v>931</v>
      </c>
      <c r="G96" s="712" t="s">
        <v>932</v>
      </c>
      <c r="H96" s="1179">
        <v>103832112</v>
      </c>
      <c r="I96" s="715" t="s">
        <v>893</v>
      </c>
      <c r="J96" s="712"/>
      <c r="K96" s="692"/>
    </row>
    <row r="97" spans="2:11" x14ac:dyDescent="0.25">
      <c r="B97" s="869" t="s">
        <v>1541</v>
      </c>
      <c r="C97" s="1200" t="s">
        <v>1542</v>
      </c>
      <c r="D97" s="869" t="s">
        <v>935</v>
      </c>
      <c r="E97" s="870" t="s">
        <v>936</v>
      </c>
      <c r="F97" s="719" t="s">
        <v>937</v>
      </c>
      <c r="G97" s="720" t="s">
        <v>938</v>
      </c>
      <c r="H97" s="1180">
        <v>111820918</v>
      </c>
      <c r="I97" s="723" t="s">
        <v>893</v>
      </c>
      <c r="J97" s="720"/>
      <c r="K97" s="692"/>
    </row>
    <row r="98" spans="2:11" x14ac:dyDescent="0.25">
      <c r="B98" s="887" t="s">
        <v>1543</v>
      </c>
      <c r="C98" s="898" t="s">
        <v>272</v>
      </c>
      <c r="D98" s="887" t="s">
        <v>915</v>
      </c>
      <c r="E98" s="888" t="s">
        <v>940</v>
      </c>
      <c r="F98" s="727" t="s">
        <v>941</v>
      </c>
      <c r="G98" s="728" t="s">
        <v>1544</v>
      </c>
      <c r="H98" s="1181">
        <v>432159416</v>
      </c>
      <c r="I98" s="731" t="s">
        <v>943</v>
      </c>
      <c r="J98" s="728" t="s">
        <v>944</v>
      </c>
      <c r="K98" s="692"/>
    </row>
    <row r="99" spans="2:11" x14ac:dyDescent="0.25">
      <c r="B99" s="744"/>
      <c r="C99" s="826"/>
      <c r="D99" s="859" t="s">
        <v>924</v>
      </c>
      <c r="E99" s="860" t="s">
        <v>948</v>
      </c>
      <c r="F99" s="711" t="s">
        <v>941</v>
      </c>
      <c r="G99" s="712"/>
      <c r="H99" s="1182"/>
      <c r="I99" s="715" t="s">
        <v>943</v>
      </c>
      <c r="J99" s="712"/>
      <c r="K99" s="692"/>
    </row>
    <row r="100" spans="2:11" x14ac:dyDescent="0.25">
      <c r="B100" s="744"/>
      <c r="C100" s="826"/>
      <c r="D100" s="859" t="s">
        <v>929</v>
      </c>
      <c r="E100" s="860" t="s">
        <v>952</v>
      </c>
      <c r="F100" s="711" t="s">
        <v>941</v>
      </c>
      <c r="G100" s="712"/>
      <c r="H100" s="1182"/>
      <c r="I100" s="715" t="s">
        <v>943</v>
      </c>
      <c r="J100" s="712"/>
      <c r="K100" s="692"/>
    </row>
    <row r="101" spans="2:11" x14ac:dyDescent="0.25">
      <c r="B101" s="744"/>
      <c r="C101" s="826"/>
      <c r="D101" s="859" t="s">
        <v>933</v>
      </c>
      <c r="E101" s="860" t="s">
        <v>956</v>
      </c>
      <c r="F101" s="711" t="s">
        <v>941</v>
      </c>
      <c r="G101" s="712"/>
      <c r="H101" s="1182"/>
      <c r="I101" s="715" t="s">
        <v>943</v>
      </c>
      <c r="J101" s="712"/>
      <c r="K101" s="692"/>
    </row>
    <row r="102" spans="2:11" x14ac:dyDescent="0.25">
      <c r="B102" s="1201"/>
      <c r="C102" s="826"/>
      <c r="D102" s="859" t="s">
        <v>920</v>
      </c>
      <c r="E102" s="860" t="s">
        <v>945</v>
      </c>
      <c r="F102" s="711" t="s">
        <v>941</v>
      </c>
      <c r="G102" s="712"/>
      <c r="H102" s="1182"/>
      <c r="I102" s="715" t="s">
        <v>943</v>
      </c>
      <c r="J102" s="712"/>
      <c r="K102" s="692"/>
    </row>
    <row r="103" spans="2:11" x14ac:dyDescent="0.25">
      <c r="B103" s="1201"/>
      <c r="C103" s="826"/>
      <c r="D103" s="859">
        <v>325</v>
      </c>
      <c r="E103" s="897" t="s">
        <v>960</v>
      </c>
      <c r="F103" s="711" t="s">
        <v>941</v>
      </c>
      <c r="G103" s="712"/>
      <c r="H103" s="1182"/>
      <c r="I103" s="715" t="s">
        <v>943</v>
      </c>
      <c r="J103" s="712"/>
      <c r="K103" s="692"/>
    </row>
    <row r="104" spans="2:11" x14ac:dyDescent="0.25">
      <c r="B104" s="750"/>
      <c r="C104" s="839"/>
      <c r="D104" s="869">
        <v>326</v>
      </c>
      <c r="E104" s="870" t="s">
        <v>965</v>
      </c>
      <c r="F104" s="719" t="s">
        <v>941</v>
      </c>
      <c r="G104" s="720"/>
      <c r="H104" s="1184"/>
      <c r="I104" s="723" t="s">
        <v>943</v>
      </c>
      <c r="J104" s="720"/>
      <c r="K104" s="692"/>
    </row>
    <row r="105" spans="2:11" x14ac:dyDescent="0.25">
      <c r="B105" s="887" t="s">
        <v>1545</v>
      </c>
      <c r="C105" s="898" t="s">
        <v>1546</v>
      </c>
      <c r="D105" s="887" t="s">
        <v>902</v>
      </c>
      <c r="E105" s="888" t="s">
        <v>971</v>
      </c>
      <c r="F105" s="727" t="s">
        <v>972</v>
      </c>
      <c r="G105" s="728" t="s">
        <v>1547</v>
      </c>
      <c r="H105" s="1181">
        <v>115592507</v>
      </c>
      <c r="I105" s="731" t="s">
        <v>974</v>
      </c>
      <c r="J105" s="728" t="s">
        <v>975</v>
      </c>
      <c r="K105" s="692"/>
    </row>
    <row r="106" spans="2:11" x14ac:dyDescent="0.25">
      <c r="B106" s="744"/>
      <c r="C106" s="826"/>
      <c r="D106" s="859" t="s">
        <v>978</v>
      </c>
      <c r="E106" s="860" t="s">
        <v>977</v>
      </c>
      <c r="F106" s="711" t="s">
        <v>972</v>
      </c>
      <c r="G106" s="712"/>
      <c r="H106" s="1182"/>
      <c r="I106" s="715" t="s">
        <v>974</v>
      </c>
      <c r="J106" s="712"/>
      <c r="K106" s="692"/>
    </row>
    <row r="107" spans="2:11" x14ac:dyDescent="0.25">
      <c r="B107" s="744"/>
      <c r="C107" s="826"/>
      <c r="D107" s="859" t="s">
        <v>983</v>
      </c>
      <c r="E107" s="860" t="s">
        <v>982</v>
      </c>
      <c r="F107" s="711" t="s">
        <v>972</v>
      </c>
      <c r="G107" s="712"/>
      <c r="H107" s="1182"/>
      <c r="I107" s="715" t="s">
        <v>974</v>
      </c>
      <c r="J107" s="712"/>
      <c r="K107" s="692"/>
    </row>
    <row r="108" spans="2:11" x14ac:dyDescent="0.25">
      <c r="B108" s="750"/>
      <c r="C108" s="839"/>
      <c r="D108" s="869" t="s">
        <v>988</v>
      </c>
      <c r="E108" s="870" t="s">
        <v>987</v>
      </c>
      <c r="F108" s="719" t="s">
        <v>972</v>
      </c>
      <c r="G108" s="720"/>
      <c r="H108" s="1184"/>
      <c r="I108" s="723" t="s">
        <v>974</v>
      </c>
      <c r="J108" s="720"/>
      <c r="K108" s="692"/>
    </row>
    <row r="109" spans="2:11" ht="15.75" thickBot="1" x14ac:dyDescent="0.3">
      <c r="B109" s="1202" t="s">
        <v>882</v>
      </c>
      <c r="C109" s="1203" t="s">
        <v>994</v>
      </c>
      <c r="D109" s="1202" t="s">
        <v>993</v>
      </c>
      <c r="E109" s="1204" t="s">
        <v>1548</v>
      </c>
      <c r="F109" s="764" t="s">
        <v>995</v>
      </c>
      <c r="G109" s="765" t="s">
        <v>1549</v>
      </c>
      <c r="H109" s="1188"/>
      <c r="I109" s="768" t="s">
        <v>997</v>
      </c>
      <c r="J109" s="765" t="s">
        <v>996</v>
      </c>
      <c r="K109" s="692"/>
    </row>
    <row r="110" spans="2:11" ht="15.75" thickBot="1" x14ac:dyDescent="0.3">
      <c r="B110" s="850"/>
      <c r="C110" s="851"/>
      <c r="D110" s="851"/>
      <c r="E110" s="851"/>
      <c r="F110" s="711"/>
      <c r="G110" s="772"/>
      <c r="H110" s="1189"/>
      <c r="I110" s="772"/>
      <c r="J110" s="711"/>
      <c r="K110" s="692"/>
    </row>
    <row r="111" spans="2:11" ht="16.5" thickBot="1" x14ac:dyDescent="0.3">
      <c r="B111" s="700" t="s">
        <v>616</v>
      </c>
      <c r="C111" s="851"/>
      <c r="D111" s="851"/>
      <c r="E111" s="851"/>
      <c r="F111" s="1205" t="s">
        <v>617</v>
      </c>
      <c r="G111" s="772"/>
      <c r="H111" s="1177" t="s">
        <v>618</v>
      </c>
      <c r="I111" s="1206" t="s">
        <v>1000</v>
      </c>
      <c r="J111" s="707" t="s">
        <v>1550</v>
      </c>
      <c r="K111" s="692"/>
    </row>
    <row r="112" spans="2:11" x14ac:dyDescent="0.25">
      <c r="B112" s="1207" t="s">
        <v>1128</v>
      </c>
      <c r="C112" s="1208" t="s">
        <v>1551</v>
      </c>
      <c r="D112" s="1209">
        <v>4</v>
      </c>
      <c r="E112" s="1210" t="s">
        <v>1003</v>
      </c>
      <c r="F112" s="1211" t="s">
        <v>1004</v>
      </c>
      <c r="G112" s="1212" t="s">
        <v>1552</v>
      </c>
      <c r="H112" s="1213">
        <v>0</v>
      </c>
      <c r="I112" s="719" t="s">
        <v>1006</v>
      </c>
      <c r="J112" s="720" t="s">
        <v>1553</v>
      </c>
      <c r="K112" s="692"/>
    </row>
    <row r="113" spans="2:11" x14ac:dyDescent="0.25">
      <c r="B113" s="1214">
        <v>4</v>
      </c>
      <c r="C113" s="1215" t="s">
        <v>1554</v>
      </c>
      <c r="D113" s="926" t="s">
        <v>939</v>
      </c>
      <c r="E113" s="927" t="s">
        <v>331</v>
      </c>
      <c r="F113" s="727" t="s">
        <v>1024</v>
      </c>
      <c r="G113" s="728" t="s">
        <v>1555</v>
      </c>
      <c r="H113" s="1181">
        <v>450183471</v>
      </c>
      <c r="I113" s="731" t="s">
        <v>1026</v>
      </c>
      <c r="J113" s="728" t="s">
        <v>1027</v>
      </c>
      <c r="K113" s="692"/>
    </row>
    <row r="114" spans="2:11" x14ac:dyDescent="0.25">
      <c r="B114" s="1216" t="s">
        <v>1556</v>
      </c>
      <c r="C114" s="935" t="s">
        <v>1029</v>
      </c>
      <c r="D114" s="930" t="s">
        <v>1030</v>
      </c>
      <c r="E114" s="931" t="s">
        <v>1029</v>
      </c>
      <c r="F114" s="711" t="s">
        <v>1024</v>
      </c>
      <c r="G114" s="712"/>
      <c r="H114" s="1182"/>
      <c r="I114" s="715" t="s">
        <v>1026</v>
      </c>
      <c r="J114" s="712"/>
      <c r="K114" s="692"/>
    </row>
    <row r="115" spans="2:11" x14ac:dyDescent="0.25">
      <c r="B115" s="934" t="s">
        <v>1557</v>
      </c>
      <c r="C115" s="935" t="s">
        <v>1031</v>
      </c>
      <c r="D115" s="930" t="s">
        <v>946</v>
      </c>
      <c r="E115" s="931" t="s">
        <v>1031</v>
      </c>
      <c r="F115" s="711" t="s">
        <v>1558</v>
      </c>
      <c r="G115" s="712" t="s">
        <v>1559</v>
      </c>
      <c r="H115" s="1179">
        <v>360987451</v>
      </c>
      <c r="I115" s="715" t="s">
        <v>1026</v>
      </c>
      <c r="J115" s="712"/>
      <c r="K115" s="692"/>
    </row>
    <row r="116" spans="2:11" x14ac:dyDescent="0.25">
      <c r="B116" s="934" t="s">
        <v>1560</v>
      </c>
      <c r="C116" s="935" t="s">
        <v>1037</v>
      </c>
      <c r="D116" s="930" t="s">
        <v>951</v>
      </c>
      <c r="E116" s="931" t="s">
        <v>1037</v>
      </c>
      <c r="F116" s="711" t="s">
        <v>1038</v>
      </c>
      <c r="G116" s="712" t="s">
        <v>1039</v>
      </c>
      <c r="H116" s="1179">
        <v>79126029</v>
      </c>
      <c r="I116" s="715" t="s">
        <v>1026</v>
      </c>
      <c r="J116" s="712"/>
      <c r="K116" s="692"/>
    </row>
    <row r="117" spans="2:11" x14ac:dyDescent="0.25">
      <c r="B117" s="934" t="s">
        <v>1561</v>
      </c>
      <c r="C117" s="935" t="s">
        <v>1562</v>
      </c>
      <c r="D117" s="930" t="s">
        <v>955</v>
      </c>
      <c r="E117" s="931" t="s">
        <v>1032</v>
      </c>
      <c r="F117" s="711" t="s">
        <v>1563</v>
      </c>
      <c r="G117" s="712" t="s">
        <v>1564</v>
      </c>
      <c r="H117" s="1179">
        <v>20276634</v>
      </c>
      <c r="I117" s="715" t="s">
        <v>1026</v>
      </c>
      <c r="J117" s="712"/>
      <c r="K117" s="692"/>
    </row>
    <row r="118" spans="2:11" x14ac:dyDescent="0.25">
      <c r="B118" s="932"/>
      <c r="C118" s="933"/>
      <c r="D118" s="930" t="s">
        <v>959</v>
      </c>
      <c r="E118" s="931" t="s">
        <v>1041</v>
      </c>
      <c r="F118" s="711" t="s">
        <v>1563</v>
      </c>
      <c r="G118" s="712"/>
      <c r="H118" s="1182"/>
      <c r="I118" s="715" t="s">
        <v>1026</v>
      </c>
      <c r="J118" s="712"/>
      <c r="K118" s="692"/>
    </row>
    <row r="119" spans="2:11" x14ac:dyDescent="0.25">
      <c r="B119" s="1030"/>
      <c r="C119" s="1217"/>
      <c r="D119" s="938" t="s">
        <v>1033</v>
      </c>
      <c r="E119" s="939" t="s">
        <v>1034</v>
      </c>
      <c r="F119" s="719" t="s">
        <v>1563</v>
      </c>
      <c r="G119" s="720"/>
      <c r="H119" s="1184"/>
      <c r="I119" s="723" t="s">
        <v>1026</v>
      </c>
      <c r="J119" s="720"/>
      <c r="K119" s="692"/>
    </row>
    <row r="120" spans="2:11" x14ac:dyDescent="0.25">
      <c r="B120" s="1218">
        <v>5</v>
      </c>
      <c r="C120" s="1219" t="s">
        <v>344</v>
      </c>
      <c r="D120" s="926" t="s">
        <v>969</v>
      </c>
      <c r="E120" s="927" t="s">
        <v>344</v>
      </c>
      <c r="F120" s="727" t="s">
        <v>1046</v>
      </c>
      <c r="G120" s="728" t="s">
        <v>1047</v>
      </c>
      <c r="H120" s="1181">
        <v>2526431332</v>
      </c>
      <c r="I120" s="731" t="s">
        <v>1048</v>
      </c>
      <c r="J120" s="728" t="s">
        <v>1049</v>
      </c>
      <c r="K120" s="692"/>
    </row>
    <row r="121" spans="2:11" x14ac:dyDescent="0.25">
      <c r="B121" s="1220">
        <v>50</v>
      </c>
      <c r="C121" s="1221" t="s">
        <v>1051</v>
      </c>
      <c r="D121" s="930" t="s">
        <v>1052</v>
      </c>
      <c r="E121" s="931" t="s">
        <v>1053</v>
      </c>
      <c r="F121" s="711" t="s">
        <v>1046</v>
      </c>
      <c r="G121" s="712"/>
      <c r="H121" s="1182"/>
      <c r="I121" s="715" t="s">
        <v>1048</v>
      </c>
      <c r="J121" s="712"/>
      <c r="K121" s="692"/>
    </row>
    <row r="122" spans="2:11" x14ac:dyDescent="0.25">
      <c r="B122" s="930" t="s">
        <v>1023</v>
      </c>
      <c r="C122" s="942" t="s">
        <v>1056</v>
      </c>
      <c r="D122" s="930" t="s">
        <v>976</v>
      </c>
      <c r="E122" s="931" t="s">
        <v>1056</v>
      </c>
      <c r="F122" s="711" t="s">
        <v>1057</v>
      </c>
      <c r="G122" s="712" t="s">
        <v>1565</v>
      </c>
      <c r="H122" s="1179">
        <v>8418126970</v>
      </c>
      <c r="I122" s="715" t="s">
        <v>1048</v>
      </c>
      <c r="J122" s="712"/>
      <c r="K122" s="692"/>
    </row>
    <row r="123" spans="2:11" x14ac:dyDescent="0.25">
      <c r="B123" s="1026"/>
      <c r="C123" s="974" t="s">
        <v>1566</v>
      </c>
      <c r="D123" s="915" t="s">
        <v>1062</v>
      </c>
      <c r="E123" s="931" t="s">
        <v>1061</v>
      </c>
      <c r="F123" s="711" t="s">
        <v>1057</v>
      </c>
      <c r="G123" s="712"/>
      <c r="H123" s="1182"/>
      <c r="I123" s="715" t="s">
        <v>1048</v>
      </c>
      <c r="J123" s="712"/>
      <c r="K123" s="692"/>
    </row>
    <row r="124" spans="2:11" x14ac:dyDescent="0.25">
      <c r="B124" s="1026"/>
      <c r="C124" s="974" t="s">
        <v>1567</v>
      </c>
      <c r="D124" s="915" t="s">
        <v>1067</v>
      </c>
      <c r="E124" s="931" t="s">
        <v>1066</v>
      </c>
      <c r="F124" s="711" t="s">
        <v>1057</v>
      </c>
      <c r="G124" s="712"/>
      <c r="H124" s="1182"/>
      <c r="I124" s="715" t="s">
        <v>1048</v>
      </c>
      <c r="J124" s="712"/>
      <c r="K124" s="692"/>
    </row>
    <row r="125" spans="2:11" x14ac:dyDescent="0.25">
      <c r="B125" s="1026"/>
      <c r="C125" s="974"/>
      <c r="D125" s="915" t="s">
        <v>1072</v>
      </c>
      <c r="E125" s="931" t="s">
        <v>1073</v>
      </c>
      <c r="F125" s="711" t="s">
        <v>1057</v>
      </c>
      <c r="G125" s="712"/>
      <c r="H125" s="1182"/>
      <c r="I125" s="715" t="s">
        <v>1048</v>
      </c>
      <c r="J125" s="712"/>
      <c r="K125" s="692"/>
    </row>
    <row r="126" spans="2:11" x14ac:dyDescent="0.25">
      <c r="B126" s="1026"/>
      <c r="C126" s="974"/>
      <c r="D126" s="915" t="s">
        <v>1076</v>
      </c>
      <c r="E126" s="931" t="s">
        <v>1077</v>
      </c>
      <c r="F126" s="711" t="s">
        <v>1057</v>
      </c>
      <c r="G126" s="712"/>
      <c r="H126" s="1182"/>
      <c r="I126" s="715" t="s">
        <v>1048</v>
      </c>
      <c r="J126" s="712"/>
      <c r="K126" s="692"/>
    </row>
    <row r="127" spans="2:11" x14ac:dyDescent="0.25">
      <c r="B127" s="1026"/>
      <c r="C127" s="974"/>
      <c r="D127" s="915" t="s">
        <v>1078</v>
      </c>
      <c r="E127" s="931" t="s">
        <v>1079</v>
      </c>
      <c r="F127" s="711" t="s">
        <v>1057</v>
      </c>
      <c r="G127" s="712"/>
      <c r="H127" s="1182"/>
      <c r="I127" s="715" t="s">
        <v>1048</v>
      </c>
      <c r="J127" s="712"/>
      <c r="K127" s="692"/>
    </row>
    <row r="128" spans="2:11" ht="28.5" x14ac:dyDescent="0.25">
      <c r="B128" s="1026"/>
      <c r="C128" s="974"/>
      <c r="D128" s="944" t="s">
        <v>1086</v>
      </c>
      <c r="E128" s="931" t="s">
        <v>1085</v>
      </c>
      <c r="F128" s="711" t="s">
        <v>1057</v>
      </c>
      <c r="G128" s="712"/>
      <c r="H128" s="1182"/>
      <c r="I128" s="715" t="s">
        <v>1048</v>
      </c>
      <c r="J128" s="712"/>
      <c r="K128" s="692"/>
    </row>
    <row r="129" spans="2:11" x14ac:dyDescent="0.25">
      <c r="B129" s="1026"/>
      <c r="C129" s="974"/>
      <c r="D129" s="915" t="s">
        <v>1080</v>
      </c>
      <c r="E129" s="931" t="s">
        <v>1081</v>
      </c>
      <c r="F129" s="711" t="s">
        <v>1057</v>
      </c>
      <c r="G129" s="712"/>
      <c r="H129" s="1182"/>
      <c r="I129" s="715" t="s">
        <v>1048</v>
      </c>
      <c r="J129" s="712"/>
      <c r="K129" s="692"/>
    </row>
    <row r="130" spans="2:11" x14ac:dyDescent="0.25">
      <c r="B130" s="1026"/>
      <c r="C130" s="974"/>
      <c r="D130" s="915" t="s">
        <v>1082</v>
      </c>
      <c r="E130" s="931" t="s">
        <v>1083</v>
      </c>
      <c r="F130" s="711" t="s">
        <v>1057</v>
      </c>
      <c r="G130" s="712"/>
      <c r="H130" s="1182"/>
      <c r="I130" s="715" t="s">
        <v>1048</v>
      </c>
      <c r="J130" s="712"/>
      <c r="K130" s="692"/>
    </row>
    <row r="131" spans="2:11" x14ac:dyDescent="0.25">
      <c r="B131" s="930" t="s">
        <v>1568</v>
      </c>
      <c r="C131" s="942" t="s">
        <v>1091</v>
      </c>
      <c r="D131" s="915" t="s">
        <v>981</v>
      </c>
      <c r="E131" s="931" t="s">
        <v>1091</v>
      </c>
      <c r="F131" s="711" t="s">
        <v>1092</v>
      </c>
      <c r="G131" s="712" t="s">
        <v>1093</v>
      </c>
      <c r="H131" s="1179">
        <v>2509128552</v>
      </c>
      <c r="I131" s="715" t="s">
        <v>1048</v>
      </c>
      <c r="J131" s="712"/>
      <c r="K131" s="692"/>
    </row>
    <row r="132" spans="2:11" x14ac:dyDescent="0.25">
      <c r="B132" s="930" t="s">
        <v>1569</v>
      </c>
      <c r="C132" s="942" t="s">
        <v>1095</v>
      </c>
      <c r="D132" s="915" t="s">
        <v>1094</v>
      </c>
      <c r="E132" s="931" t="s">
        <v>1095</v>
      </c>
      <c r="F132" s="711" t="s">
        <v>1092</v>
      </c>
      <c r="G132" s="712"/>
      <c r="H132" s="1182"/>
      <c r="I132" s="715" t="s">
        <v>1048</v>
      </c>
      <c r="J132" s="712"/>
      <c r="K132" s="692"/>
    </row>
    <row r="133" spans="2:11" x14ac:dyDescent="0.25">
      <c r="B133" s="930" t="s">
        <v>1570</v>
      </c>
      <c r="C133" s="942" t="s">
        <v>1571</v>
      </c>
      <c r="D133" s="915" t="s">
        <v>1096</v>
      </c>
      <c r="E133" s="931" t="s">
        <v>1097</v>
      </c>
      <c r="F133" s="711" t="s">
        <v>1092</v>
      </c>
      <c r="G133" s="712"/>
      <c r="H133" s="1182"/>
      <c r="I133" s="715" t="s">
        <v>1048</v>
      </c>
      <c r="J133" s="712"/>
      <c r="K133" s="692"/>
    </row>
    <row r="134" spans="2:11" x14ac:dyDescent="0.25">
      <c r="B134" s="930">
        <v>538</v>
      </c>
      <c r="C134" s="942" t="s">
        <v>1572</v>
      </c>
      <c r="D134" s="915" t="s">
        <v>1098</v>
      </c>
      <c r="E134" s="931" t="s">
        <v>1099</v>
      </c>
      <c r="F134" s="711" t="s">
        <v>1092</v>
      </c>
      <c r="G134" s="712"/>
      <c r="H134" s="1182"/>
      <c r="I134" s="715" t="s">
        <v>1048</v>
      </c>
      <c r="J134" s="712"/>
      <c r="K134" s="692"/>
    </row>
    <row r="135" spans="2:11" ht="28.5" x14ac:dyDescent="0.25">
      <c r="B135" s="930">
        <v>52</v>
      </c>
      <c r="C135" s="942" t="s">
        <v>1103</v>
      </c>
      <c r="D135" s="944" t="s">
        <v>1102</v>
      </c>
      <c r="E135" s="931" t="s">
        <v>1103</v>
      </c>
      <c r="F135" s="711" t="s">
        <v>1104</v>
      </c>
      <c r="G135" s="712" t="s">
        <v>1105</v>
      </c>
      <c r="H135" s="1179">
        <v>8233793789</v>
      </c>
      <c r="I135" s="715" t="s">
        <v>1048</v>
      </c>
      <c r="J135" s="712"/>
      <c r="K135" s="692"/>
    </row>
    <row r="136" spans="2:11" x14ac:dyDescent="0.25">
      <c r="B136" s="930">
        <v>58</v>
      </c>
      <c r="C136" s="942" t="s">
        <v>1115</v>
      </c>
      <c r="D136" s="915" t="s">
        <v>1114</v>
      </c>
      <c r="E136" s="931" t="s">
        <v>1115</v>
      </c>
      <c r="F136" s="711" t="s">
        <v>1116</v>
      </c>
      <c r="G136" s="712" t="s">
        <v>1573</v>
      </c>
      <c r="H136" s="1179">
        <v>619636903</v>
      </c>
      <c r="I136" s="715" t="s">
        <v>1048</v>
      </c>
      <c r="J136" s="712"/>
      <c r="K136" s="692"/>
    </row>
    <row r="137" spans="2:11" x14ac:dyDescent="0.25">
      <c r="B137" s="1030"/>
      <c r="C137" s="1217"/>
      <c r="D137" s="938" t="s">
        <v>1108</v>
      </c>
      <c r="E137" s="939" t="s">
        <v>1109</v>
      </c>
      <c r="F137" s="719" t="s">
        <v>1116</v>
      </c>
      <c r="G137" s="720"/>
      <c r="H137" s="1184"/>
      <c r="I137" s="723" t="s">
        <v>1048</v>
      </c>
      <c r="J137" s="720"/>
      <c r="K137" s="692"/>
    </row>
    <row r="138" spans="2:11" x14ac:dyDescent="0.25">
      <c r="B138" s="1222">
        <v>55</v>
      </c>
      <c r="C138" s="1223" t="s">
        <v>282</v>
      </c>
      <c r="D138" s="926" t="s">
        <v>998</v>
      </c>
      <c r="E138" s="1223" t="s">
        <v>282</v>
      </c>
      <c r="F138" s="731" t="s">
        <v>1574</v>
      </c>
      <c r="G138" s="728" t="s">
        <v>1575</v>
      </c>
      <c r="H138" s="1181">
        <v>132174287</v>
      </c>
      <c r="I138" s="731" t="s">
        <v>1576</v>
      </c>
      <c r="J138" s="728" t="s">
        <v>1577</v>
      </c>
      <c r="K138" s="692"/>
    </row>
    <row r="139" spans="2:11" x14ac:dyDescent="0.25">
      <c r="B139" s="930">
        <v>550</v>
      </c>
      <c r="C139" s="942" t="s">
        <v>1009</v>
      </c>
      <c r="D139" s="930" t="s">
        <v>1578</v>
      </c>
      <c r="E139" s="931" t="s">
        <v>1009</v>
      </c>
      <c r="F139" s="711" t="s">
        <v>1574</v>
      </c>
      <c r="G139" s="1224"/>
      <c r="H139" s="1225"/>
      <c r="I139" s="715" t="s">
        <v>1576</v>
      </c>
      <c r="J139" s="712"/>
      <c r="K139" s="692"/>
    </row>
    <row r="140" spans="2:11" x14ac:dyDescent="0.25">
      <c r="B140" s="930">
        <v>551</v>
      </c>
      <c r="C140" s="942" t="s">
        <v>1010</v>
      </c>
      <c r="D140" s="930" t="s">
        <v>1579</v>
      </c>
      <c r="E140" s="1226" t="s">
        <v>1010</v>
      </c>
      <c r="F140" s="711" t="s">
        <v>1580</v>
      </c>
      <c r="G140" s="1224" t="s">
        <v>1581</v>
      </c>
      <c r="H140" s="1179">
        <v>3503460505</v>
      </c>
      <c r="I140" s="715" t="s">
        <v>1576</v>
      </c>
      <c r="J140" s="712"/>
      <c r="K140" s="692"/>
    </row>
    <row r="141" spans="2:11" x14ac:dyDescent="0.25">
      <c r="B141" s="930">
        <v>552</v>
      </c>
      <c r="C141" s="942" t="s">
        <v>1582</v>
      </c>
      <c r="D141" s="930" t="s">
        <v>1583</v>
      </c>
      <c r="E141" s="1226" t="s">
        <v>1011</v>
      </c>
      <c r="F141" s="711" t="s">
        <v>1584</v>
      </c>
      <c r="G141" s="1224" t="s">
        <v>1585</v>
      </c>
      <c r="H141" s="1179">
        <v>199268282</v>
      </c>
      <c r="I141" s="715" t="s">
        <v>1576</v>
      </c>
      <c r="J141" s="712"/>
      <c r="K141" s="692"/>
    </row>
    <row r="142" spans="2:11" x14ac:dyDescent="0.25">
      <c r="B142" s="938">
        <v>553</v>
      </c>
      <c r="C142" s="1227" t="s">
        <v>1012</v>
      </c>
      <c r="D142" s="938" t="s">
        <v>1586</v>
      </c>
      <c r="E142" s="939" t="s">
        <v>1012</v>
      </c>
      <c r="F142" s="719" t="s">
        <v>1587</v>
      </c>
      <c r="G142" s="1228" t="s">
        <v>1588</v>
      </c>
      <c r="H142" s="1180">
        <v>2189944456</v>
      </c>
      <c r="I142" s="723" t="s">
        <v>1576</v>
      </c>
      <c r="J142" s="720"/>
      <c r="K142" s="692"/>
    </row>
    <row r="143" spans="2:11" x14ac:dyDescent="0.25">
      <c r="B143" s="1222">
        <v>54</v>
      </c>
      <c r="C143" s="1223" t="s">
        <v>1589</v>
      </c>
      <c r="D143" s="926" t="s">
        <v>1590</v>
      </c>
      <c r="E143" s="927" t="s">
        <v>1591</v>
      </c>
      <c r="F143" s="727" t="s">
        <v>1592</v>
      </c>
      <c r="G143" s="728" t="s">
        <v>1593</v>
      </c>
      <c r="H143" s="1197">
        <v>0</v>
      </c>
      <c r="I143" s="731" t="s">
        <v>1594</v>
      </c>
      <c r="J143" s="728" t="s">
        <v>1595</v>
      </c>
      <c r="K143" s="692"/>
    </row>
    <row r="144" spans="2:11" x14ac:dyDescent="0.25">
      <c r="B144" s="930">
        <v>56</v>
      </c>
      <c r="C144" s="942" t="s">
        <v>1596</v>
      </c>
      <c r="D144" s="1026"/>
      <c r="E144" s="879"/>
      <c r="F144" s="711" t="s">
        <v>1592</v>
      </c>
      <c r="G144" s="712"/>
      <c r="H144" s="1182"/>
      <c r="I144" s="715" t="s">
        <v>1594</v>
      </c>
      <c r="J144" s="712"/>
      <c r="K144" s="692"/>
    </row>
    <row r="145" spans="2:11" x14ac:dyDescent="0.25">
      <c r="B145" s="930">
        <v>541</v>
      </c>
      <c r="C145" s="942" t="s">
        <v>1597</v>
      </c>
      <c r="D145" s="930" t="s">
        <v>1598</v>
      </c>
      <c r="E145" s="1226" t="s">
        <v>1599</v>
      </c>
      <c r="F145" s="711" t="s">
        <v>1600</v>
      </c>
      <c r="G145" s="1224" t="s">
        <v>1601</v>
      </c>
      <c r="H145" s="1179">
        <v>616114230</v>
      </c>
      <c r="I145" s="715" t="s">
        <v>1594</v>
      </c>
      <c r="J145" s="712"/>
      <c r="K145" s="692"/>
    </row>
    <row r="146" spans="2:11" x14ac:dyDescent="0.25">
      <c r="B146" s="930">
        <v>561</v>
      </c>
      <c r="C146" s="942" t="s">
        <v>1602</v>
      </c>
      <c r="D146" s="1026"/>
      <c r="E146" s="879"/>
      <c r="F146" s="711" t="s">
        <v>1600</v>
      </c>
      <c r="G146" s="712"/>
      <c r="H146" s="1182"/>
      <c r="I146" s="715" t="s">
        <v>1594</v>
      </c>
      <c r="J146" s="712"/>
      <c r="K146" s="692"/>
    </row>
    <row r="147" spans="2:11" x14ac:dyDescent="0.25">
      <c r="B147" s="930">
        <v>542</v>
      </c>
      <c r="C147" s="942" t="s">
        <v>1603</v>
      </c>
      <c r="D147" s="930" t="s">
        <v>1604</v>
      </c>
      <c r="E147" s="1226" t="s">
        <v>1605</v>
      </c>
      <c r="F147" s="711" t="s">
        <v>1606</v>
      </c>
      <c r="G147" s="1224" t="s">
        <v>1607</v>
      </c>
      <c r="H147" s="1179">
        <v>9706196</v>
      </c>
      <c r="I147" s="715" t="s">
        <v>1594</v>
      </c>
      <c r="J147" s="712"/>
      <c r="K147" s="692"/>
    </row>
    <row r="148" spans="2:11" x14ac:dyDescent="0.25">
      <c r="B148" s="930">
        <v>562</v>
      </c>
      <c r="C148" s="942" t="s">
        <v>1608</v>
      </c>
      <c r="D148" s="1026"/>
      <c r="E148" s="879"/>
      <c r="F148" s="711" t="s">
        <v>1606</v>
      </c>
      <c r="G148" s="712"/>
      <c r="H148" s="1182"/>
      <c r="I148" s="715" t="s">
        <v>1594</v>
      </c>
      <c r="J148" s="712"/>
      <c r="K148" s="692"/>
    </row>
    <row r="149" spans="2:11" x14ac:dyDescent="0.25">
      <c r="B149" s="930">
        <v>543</v>
      </c>
      <c r="C149" s="942" t="s">
        <v>1609</v>
      </c>
      <c r="D149" s="930" t="s">
        <v>1610</v>
      </c>
      <c r="E149" s="1226" t="s">
        <v>1611</v>
      </c>
      <c r="F149" s="711" t="s">
        <v>1612</v>
      </c>
      <c r="G149" s="1224" t="s">
        <v>1613</v>
      </c>
      <c r="H149" s="1179">
        <v>13730013</v>
      </c>
      <c r="I149" s="715" t="s">
        <v>1594</v>
      </c>
      <c r="J149" s="712"/>
      <c r="K149" s="692"/>
    </row>
    <row r="150" spans="2:11" x14ac:dyDescent="0.25">
      <c r="B150" s="930">
        <v>563</v>
      </c>
      <c r="C150" s="942" t="s">
        <v>1614</v>
      </c>
      <c r="D150" s="1026"/>
      <c r="E150" s="879"/>
      <c r="F150" s="711" t="s">
        <v>1612</v>
      </c>
      <c r="G150" s="712"/>
      <c r="H150" s="1182"/>
      <c r="I150" s="715" t="s">
        <v>1594</v>
      </c>
      <c r="J150" s="712"/>
      <c r="K150" s="692"/>
    </row>
    <row r="151" spans="2:11" x14ac:dyDescent="0.25">
      <c r="B151" s="930">
        <v>544</v>
      </c>
      <c r="C151" s="942" t="s">
        <v>1615</v>
      </c>
      <c r="D151" s="930" t="s">
        <v>1616</v>
      </c>
      <c r="E151" s="1226" t="s">
        <v>1617</v>
      </c>
      <c r="F151" s="711" t="s">
        <v>1618</v>
      </c>
      <c r="G151" s="1224" t="s">
        <v>1619</v>
      </c>
      <c r="H151" s="1179">
        <v>435312021</v>
      </c>
      <c r="I151" s="715" t="s">
        <v>1594</v>
      </c>
      <c r="J151" s="712"/>
      <c r="K151" s="692"/>
    </row>
    <row r="152" spans="2:11" x14ac:dyDescent="0.25">
      <c r="B152" s="930">
        <v>564</v>
      </c>
      <c r="C152" s="942" t="s">
        <v>1620</v>
      </c>
      <c r="D152" s="1026"/>
      <c r="E152" s="879"/>
      <c r="F152" s="711" t="s">
        <v>1618</v>
      </c>
      <c r="G152" s="712"/>
      <c r="H152" s="1182"/>
      <c r="I152" s="715" t="s">
        <v>1594</v>
      </c>
      <c r="J152" s="712"/>
      <c r="K152" s="692"/>
    </row>
    <row r="153" spans="2:11" x14ac:dyDescent="0.25">
      <c r="B153" s="930">
        <v>545</v>
      </c>
      <c r="C153" s="942" t="s">
        <v>1621</v>
      </c>
      <c r="D153" s="930" t="s">
        <v>1622</v>
      </c>
      <c r="E153" s="1226" t="s">
        <v>1623</v>
      </c>
      <c r="F153" s="711" t="s">
        <v>1624</v>
      </c>
      <c r="G153" s="1224" t="s">
        <v>1625</v>
      </c>
      <c r="H153" s="1179">
        <v>429737</v>
      </c>
      <c r="I153" s="715" t="s">
        <v>1594</v>
      </c>
      <c r="J153" s="712"/>
      <c r="K153" s="692"/>
    </row>
    <row r="154" spans="2:11" x14ac:dyDescent="0.25">
      <c r="B154" s="930">
        <v>565</v>
      </c>
      <c r="C154" s="942" t="s">
        <v>1626</v>
      </c>
      <c r="D154" s="1026"/>
      <c r="E154" s="879"/>
      <c r="F154" s="711" t="s">
        <v>1624</v>
      </c>
      <c r="G154" s="712"/>
      <c r="H154" s="1182"/>
      <c r="I154" s="715" t="s">
        <v>1594</v>
      </c>
      <c r="J154" s="712"/>
      <c r="K154" s="692"/>
    </row>
    <row r="155" spans="2:11" x14ac:dyDescent="0.25">
      <c r="B155" s="930">
        <v>546</v>
      </c>
      <c r="C155" s="942" t="s">
        <v>1627</v>
      </c>
      <c r="D155" s="930" t="s">
        <v>1628</v>
      </c>
      <c r="E155" s="1226" t="s">
        <v>1629</v>
      </c>
      <c r="F155" s="711" t="s">
        <v>1630</v>
      </c>
      <c r="G155" s="1224" t="s">
        <v>1631</v>
      </c>
      <c r="H155" s="1179">
        <v>209393372</v>
      </c>
      <c r="I155" s="715" t="s">
        <v>1594</v>
      </c>
      <c r="J155" s="712"/>
      <c r="K155" s="692"/>
    </row>
    <row r="156" spans="2:11" x14ac:dyDescent="0.25">
      <c r="B156" s="930">
        <v>566</v>
      </c>
      <c r="C156" s="942" t="s">
        <v>1632</v>
      </c>
      <c r="D156" s="1026"/>
      <c r="E156" s="879"/>
      <c r="F156" s="711" t="s">
        <v>1630</v>
      </c>
      <c r="G156" s="712"/>
      <c r="H156" s="1182"/>
      <c r="I156" s="715" t="s">
        <v>1594</v>
      </c>
      <c r="J156" s="712"/>
      <c r="K156" s="692"/>
    </row>
    <row r="157" spans="2:11" x14ac:dyDescent="0.25">
      <c r="B157" s="1229">
        <v>547</v>
      </c>
      <c r="C157" s="1230" t="s">
        <v>1633</v>
      </c>
      <c r="D157" s="930" t="s">
        <v>1020</v>
      </c>
      <c r="E157" s="1226" t="s">
        <v>1634</v>
      </c>
      <c r="F157" s="711" t="s">
        <v>1635</v>
      </c>
      <c r="G157" s="1224" t="s">
        <v>1636</v>
      </c>
      <c r="H157" s="1179">
        <v>9859350819</v>
      </c>
      <c r="I157" s="715" t="s">
        <v>1594</v>
      </c>
      <c r="J157" s="712"/>
      <c r="K157" s="692"/>
    </row>
    <row r="158" spans="2:11" x14ac:dyDescent="0.25">
      <c r="B158" s="1220">
        <v>5471</v>
      </c>
      <c r="C158" s="1231" t="s">
        <v>1637</v>
      </c>
      <c r="D158" s="1026"/>
      <c r="E158" s="1232"/>
      <c r="F158" s="711" t="s">
        <v>1635</v>
      </c>
      <c r="G158" s="1224"/>
      <c r="H158" s="1225"/>
      <c r="I158" s="715" t="s">
        <v>1594</v>
      </c>
      <c r="J158" s="712"/>
      <c r="K158" s="692"/>
    </row>
    <row r="159" spans="2:11" x14ac:dyDescent="0.25">
      <c r="B159" s="1220">
        <v>5472</v>
      </c>
      <c r="C159" s="1231" t="s">
        <v>1638</v>
      </c>
      <c r="D159" s="1026"/>
      <c r="E159" s="879"/>
      <c r="F159" s="711" t="s">
        <v>1635</v>
      </c>
      <c r="G159" s="712"/>
      <c r="H159" s="1182"/>
      <c r="I159" s="715" t="s">
        <v>1594</v>
      </c>
      <c r="J159" s="712"/>
      <c r="K159" s="692"/>
    </row>
    <row r="160" spans="2:11" x14ac:dyDescent="0.25">
      <c r="B160" s="1229">
        <v>567</v>
      </c>
      <c r="C160" s="1233" t="s">
        <v>1639</v>
      </c>
      <c r="D160" s="1026"/>
      <c r="E160" s="1232"/>
      <c r="F160" s="711" t="s">
        <v>1635</v>
      </c>
      <c r="G160" s="1224"/>
      <c r="H160" s="1225"/>
      <c r="I160" s="715" t="s">
        <v>1594</v>
      </c>
      <c r="J160" s="712"/>
      <c r="K160" s="692"/>
    </row>
    <row r="161" spans="2:11" x14ac:dyDescent="0.25">
      <c r="B161" s="1229">
        <v>548</v>
      </c>
      <c r="C161" s="1230" t="s">
        <v>1640</v>
      </c>
      <c r="D161" s="930" t="s">
        <v>1641</v>
      </c>
      <c r="E161" s="1226" t="s">
        <v>1642</v>
      </c>
      <c r="F161" s="711" t="s">
        <v>1643</v>
      </c>
      <c r="G161" s="1224" t="s">
        <v>1644</v>
      </c>
      <c r="H161" s="1179">
        <v>57813068</v>
      </c>
      <c r="I161" s="715" t="s">
        <v>1594</v>
      </c>
      <c r="J161" s="712"/>
      <c r="K161" s="692"/>
    </row>
    <row r="162" spans="2:11" x14ac:dyDescent="0.25">
      <c r="B162" s="1234">
        <v>568</v>
      </c>
      <c r="C162" s="1235" t="s">
        <v>1022</v>
      </c>
      <c r="D162" s="1030"/>
      <c r="E162" s="1236"/>
      <c r="F162" s="719" t="s">
        <v>1643</v>
      </c>
      <c r="G162" s="1228"/>
      <c r="H162" s="1237"/>
      <c r="I162" s="723" t="s">
        <v>1594</v>
      </c>
      <c r="J162" s="720"/>
      <c r="K162" s="692"/>
    </row>
    <row r="163" spans="2:11" x14ac:dyDescent="0.25">
      <c r="B163" s="947">
        <v>43</v>
      </c>
      <c r="C163" s="948" t="s">
        <v>1118</v>
      </c>
      <c r="D163" s="926" t="s">
        <v>1119</v>
      </c>
      <c r="E163" s="949" t="s">
        <v>1120</v>
      </c>
      <c r="F163" s="727" t="s">
        <v>1121</v>
      </c>
      <c r="G163" s="950" t="s">
        <v>1122</v>
      </c>
      <c r="H163" s="1238"/>
      <c r="I163" s="727" t="s">
        <v>1123</v>
      </c>
      <c r="J163" s="950" t="s">
        <v>1124</v>
      </c>
      <c r="K163" s="692"/>
    </row>
    <row r="164" spans="2:11" ht="15.75" thickBot="1" x14ac:dyDescent="0.3">
      <c r="B164" s="951">
        <v>57</v>
      </c>
      <c r="C164" s="952" t="s">
        <v>1645</v>
      </c>
      <c r="D164" s="953"/>
      <c r="E164" s="954"/>
      <c r="F164" s="903" t="s">
        <v>1121</v>
      </c>
      <c r="G164" s="904"/>
      <c r="H164" s="1239"/>
      <c r="I164" s="907" t="s">
        <v>1123</v>
      </c>
      <c r="J164" s="904"/>
      <c r="K164" s="692"/>
    </row>
    <row r="165" spans="2:11" ht="15.75" thickBot="1" x14ac:dyDescent="0.3">
      <c r="B165" s="850"/>
      <c r="C165" s="851"/>
      <c r="D165" s="851"/>
      <c r="E165" s="851"/>
      <c r="F165" s="711"/>
      <c r="G165" s="772"/>
      <c r="H165" s="1189"/>
      <c r="I165" s="772"/>
      <c r="J165" s="711"/>
      <c r="K165" s="692"/>
    </row>
    <row r="166" spans="2:11" ht="16.5" thickBot="1" x14ac:dyDescent="0.3">
      <c r="B166" s="775" t="s">
        <v>616</v>
      </c>
      <c r="C166" s="851"/>
      <c r="D166" s="851"/>
      <c r="E166" s="851"/>
      <c r="F166" s="702" t="s">
        <v>617</v>
      </c>
      <c r="G166" s="772"/>
      <c r="H166" s="1177" t="s">
        <v>618</v>
      </c>
      <c r="I166" s="955" t="s">
        <v>1126</v>
      </c>
      <c r="J166" s="956" t="s">
        <v>1127</v>
      </c>
      <c r="K166" s="692"/>
    </row>
    <row r="167" spans="2:11" s="966" customFormat="1" x14ac:dyDescent="0.25">
      <c r="B167" s="957" t="s">
        <v>1128</v>
      </c>
      <c r="C167" s="958" t="s">
        <v>1646</v>
      </c>
      <c r="D167" s="959">
        <v>5</v>
      </c>
      <c r="E167" s="960" t="s">
        <v>292</v>
      </c>
      <c r="F167" s="961" t="s">
        <v>1130</v>
      </c>
      <c r="G167" s="962" t="s">
        <v>1647</v>
      </c>
      <c r="H167" s="1195">
        <v>19489606</v>
      </c>
      <c r="I167" s="746" t="s">
        <v>1132</v>
      </c>
      <c r="J167" s="965" t="s">
        <v>1133</v>
      </c>
    </row>
    <row r="168" spans="2:11" s="966" customFormat="1" x14ac:dyDescent="0.25">
      <c r="B168" s="967"/>
      <c r="C168" s="989"/>
      <c r="D168" s="968" t="s">
        <v>1134</v>
      </c>
      <c r="E168" s="969" t="s">
        <v>1135</v>
      </c>
      <c r="F168" s="970" t="s">
        <v>1130</v>
      </c>
      <c r="G168" s="965"/>
      <c r="H168" s="1240"/>
      <c r="I168" s="973" t="s">
        <v>1132</v>
      </c>
      <c r="J168" s="965"/>
    </row>
    <row r="169" spans="2:11" s="966" customFormat="1" x14ac:dyDescent="0.25">
      <c r="B169" s="967"/>
      <c r="C169" s="989"/>
      <c r="D169" s="968" t="s">
        <v>1136</v>
      </c>
      <c r="E169" s="969" t="s">
        <v>1135</v>
      </c>
      <c r="F169" s="970" t="s">
        <v>1130</v>
      </c>
      <c r="G169" s="965"/>
      <c r="H169" s="1240"/>
      <c r="I169" s="973" t="s">
        <v>1132</v>
      </c>
      <c r="J169" s="965"/>
    </row>
    <row r="170" spans="2:11" s="966" customFormat="1" x14ac:dyDescent="0.25">
      <c r="B170" s="1042"/>
      <c r="C170" s="1217"/>
      <c r="D170" s="1241" t="s">
        <v>1137</v>
      </c>
      <c r="E170" s="1242" t="s">
        <v>1138</v>
      </c>
      <c r="F170" s="1046" t="s">
        <v>1130</v>
      </c>
      <c r="G170" s="1033"/>
      <c r="H170" s="1243"/>
      <c r="I170" s="1036" t="s">
        <v>1132</v>
      </c>
      <c r="J170" s="1033"/>
    </row>
    <row r="171" spans="2:11" s="966" customFormat="1" x14ac:dyDescent="0.25">
      <c r="B171" s="976" t="s">
        <v>1648</v>
      </c>
      <c r="C171" s="977" t="s">
        <v>1649</v>
      </c>
      <c r="D171" s="978" t="s">
        <v>1023</v>
      </c>
      <c r="E171" s="979" t="s">
        <v>1151</v>
      </c>
      <c r="F171" s="980" t="s">
        <v>1650</v>
      </c>
      <c r="G171" s="981" t="s">
        <v>1651</v>
      </c>
      <c r="H171" s="1244">
        <v>497448361</v>
      </c>
      <c r="I171" s="984" t="s">
        <v>1143</v>
      </c>
      <c r="J171" s="981" t="s">
        <v>1144</v>
      </c>
    </row>
    <row r="172" spans="2:11" s="966" customFormat="1" x14ac:dyDescent="0.25">
      <c r="B172" s="825"/>
      <c r="C172" s="974"/>
      <c r="D172" s="968" t="s">
        <v>1154</v>
      </c>
      <c r="E172" s="987" t="s">
        <v>1155</v>
      </c>
      <c r="F172" s="970" t="s">
        <v>1650</v>
      </c>
      <c r="G172" s="965"/>
      <c r="H172" s="1240"/>
      <c r="I172" s="973" t="s">
        <v>1143</v>
      </c>
      <c r="J172" s="965"/>
    </row>
    <row r="173" spans="2:11" s="966" customFormat="1" x14ac:dyDescent="0.25">
      <c r="B173" s="825"/>
      <c r="C173" s="974"/>
      <c r="D173" s="968" t="s">
        <v>1040</v>
      </c>
      <c r="E173" s="987" t="s">
        <v>1140</v>
      </c>
      <c r="F173" s="970" t="s">
        <v>1650</v>
      </c>
      <c r="G173" s="965"/>
      <c r="H173" s="1240"/>
      <c r="I173" s="973" t="s">
        <v>1143</v>
      </c>
      <c r="J173" s="965"/>
    </row>
    <row r="174" spans="2:11" s="966" customFormat="1" x14ac:dyDescent="0.25">
      <c r="B174" s="825"/>
      <c r="C174" s="974"/>
      <c r="D174" s="968" t="s">
        <v>1035</v>
      </c>
      <c r="E174" s="987" t="s">
        <v>1146</v>
      </c>
      <c r="F174" s="970" t="s">
        <v>1650</v>
      </c>
      <c r="G174" s="965"/>
      <c r="H174" s="1240"/>
      <c r="I174" s="973" t="s">
        <v>1143</v>
      </c>
      <c r="J174" s="965"/>
    </row>
    <row r="175" spans="2:11" s="966" customFormat="1" x14ac:dyDescent="0.25">
      <c r="B175" s="825"/>
      <c r="C175" s="974"/>
      <c r="D175" s="968" t="s">
        <v>1156</v>
      </c>
      <c r="E175" s="987" t="s">
        <v>1157</v>
      </c>
      <c r="F175" s="970" t="s">
        <v>1650</v>
      </c>
      <c r="G175" s="965"/>
      <c r="H175" s="1240"/>
      <c r="I175" s="973" t="s">
        <v>1143</v>
      </c>
      <c r="J175" s="965"/>
    </row>
    <row r="176" spans="2:11" s="966" customFormat="1" x14ac:dyDescent="0.25">
      <c r="B176" s="825"/>
      <c r="C176" s="974"/>
      <c r="D176" s="968" t="s">
        <v>1158</v>
      </c>
      <c r="E176" s="987" t="s">
        <v>1159</v>
      </c>
      <c r="F176" s="970" t="s">
        <v>1650</v>
      </c>
      <c r="G176" s="965"/>
      <c r="H176" s="1240"/>
      <c r="I176" s="973" t="s">
        <v>1143</v>
      </c>
      <c r="J176" s="965"/>
    </row>
    <row r="177" spans="2:10" s="966" customFormat="1" x14ac:dyDescent="0.25">
      <c r="B177" s="825"/>
      <c r="C177" s="974"/>
      <c r="D177" s="968" t="s">
        <v>1160</v>
      </c>
      <c r="E177" s="987" t="s">
        <v>1161</v>
      </c>
      <c r="F177" s="970" t="s">
        <v>1650</v>
      </c>
      <c r="G177" s="965"/>
      <c r="H177" s="1240"/>
      <c r="I177" s="973" t="s">
        <v>1143</v>
      </c>
      <c r="J177" s="965"/>
    </row>
    <row r="178" spans="2:10" s="966" customFormat="1" x14ac:dyDescent="0.25">
      <c r="B178" s="825"/>
      <c r="C178" s="974"/>
      <c r="D178" s="968" t="s">
        <v>1162</v>
      </c>
      <c r="E178" s="987" t="s">
        <v>1163</v>
      </c>
      <c r="F178" s="970" t="s">
        <v>1650</v>
      </c>
      <c r="G178" s="965"/>
      <c r="H178" s="1240"/>
      <c r="I178" s="973" t="s">
        <v>1143</v>
      </c>
      <c r="J178" s="965"/>
    </row>
    <row r="179" spans="2:10" s="966" customFormat="1" x14ac:dyDescent="0.25">
      <c r="B179" s="825"/>
      <c r="C179" s="974"/>
      <c r="D179" s="968" t="s">
        <v>1044</v>
      </c>
      <c r="E179" s="987" t="s">
        <v>1164</v>
      </c>
      <c r="F179" s="970" t="s">
        <v>1650</v>
      </c>
      <c r="G179" s="965"/>
      <c r="H179" s="1240"/>
      <c r="I179" s="973" t="s">
        <v>1143</v>
      </c>
      <c r="J179" s="965"/>
    </row>
    <row r="180" spans="2:10" s="966" customFormat="1" x14ac:dyDescent="0.25">
      <c r="B180" s="825"/>
      <c r="C180" s="974"/>
      <c r="D180" s="968" t="s">
        <v>1165</v>
      </c>
      <c r="E180" s="987" t="s">
        <v>1166</v>
      </c>
      <c r="F180" s="970" t="s">
        <v>1650</v>
      </c>
      <c r="G180" s="965"/>
      <c r="H180" s="1240"/>
      <c r="I180" s="973" t="s">
        <v>1143</v>
      </c>
      <c r="J180" s="965"/>
    </row>
    <row r="181" spans="2:10" s="966" customFormat="1" x14ac:dyDescent="0.25">
      <c r="B181" s="825"/>
      <c r="C181" s="974"/>
      <c r="D181" s="968" t="s">
        <v>1169</v>
      </c>
      <c r="E181" s="987" t="s">
        <v>1170</v>
      </c>
      <c r="F181" s="970" t="s">
        <v>1650</v>
      </c>
      <c r="G181" s="965"/>
      <c r="H181" s="1240"/>
      <c r="I181" s="973" t="s">
        <v>1143</v>
      </c>
      <c r="J181" s="965"/>
    </row>
    <row r="182" spans="2:10" s="966" customFormat="1" x14ac:dyDescent="0.25">
      <c r="B182" s="825"/>
      <c r="C182" s="974"/>
      <c r="D182" s="968" t="s">
        <v>1171</v>
      </c>
      <c r="E182" s="987" t="s">
        <v>1172</v>
      </c>
      <c r="F182" s="970" t="s">
        <v>1650</v>
      </c>
      <c r="G182" s="965"/>
      <c r="H182" s="1240"/>
      <c r="I182" s="973" t="s">
        <v>1143</v>
      </c>
      <c r="J182" s="965"/>
    </row>
    <row r="183" spans="2:10" s="966" customFormat="1" x14ac:dyDescent="0.25">
      <c r="B183" s="825"/>
      <c r="C183" s="974"/>
      <c r="D183" s="968" t="s">
        <v>1173</v>
      </c>
      <c r="E183" s="987" t="s">
        <v>1174</v>
      </c>
      <c r="F183" s="970" t="s">
        <v>1650</v>
      </c>
      <c r="G183" s="965"/>
      <c r="H183" s="1240"/>
      <c r="I183" s="973" t="s">
        <v>1143</v>
      </c>
      <c r="J183" s="965"/>
    </row>
    <row r="184" spans="2:10" s="966" customFormat="1" x14ac:dyDescent="0.25">
      <c r="B184" s="825"/>
      <c r="C184" s="974"/>
      <c r="D184" s="968" t="s">
        <v>1175</v>
      </c>
      <c r="E184" s="987" t="s">
        <v>1176</v>
      </c>
      <c r="F184" s="970" t="s">
        <v>1650</v>
      </c>
      <c r="G184" s="965"/>
      <c r="H184" s="1240"/>
      <c r="I184" s="973" t="s">
        <v>1143</v>
      </c>
      <c r="J184" s="965"/>
    </row>
    <row r="185" spans="2:10" s="966" customFormat="1" x14ac:dyDescent="0.25">
      <c r="B185" s="825"/>
      <c r="C185" s="974"/>
      <c r="D185" s="968" t="s">
        <v>1177</v>
      </c>
      <c r="E185" s="987" t="s">
        <v>1178</v>
      </c>
      <c r="F185" s="970" t="s">
        <v>1650</v>
      </c>
      <c r="G185" s="965"/>
      <c r="H185" s="1240"/>
      <c r="I185" s="973" t="s">
        <v>1143</v>
      </c>
      <c r="J185" s="965"/>
    </row>
    <row r="186" spans="2:10" s="966" customFormat="1" x14ac:dyDescent="0.25">
      <c r="B186" s="1245" t="s">
        <v>1652</v>
      </c>
      <c r="C186" s="1029" t="s">
        <v>1653</v>
      </c>
      <c r="D186" s="1241" t="s">
        <v>1167</v>
      </c>
      <c r="E186" s="1246" t="s">
        <v>1168</v>
      </c>
      <c r="F186" s="1046" t="s">
        <v>1654</v>
      </c>
      <c r="G186" s="1033" t="s">
        <v>1655</v>
      </c>
      <c r="H186" s="1247">
        <v>427340188</v>
      </c>
      <c r="I186" s="1036" t="s">
        <v>1143</v>
      </c>
      <c r="J186" s="1033"/>
    </row>
    <row r="187" spans="2:10" s="966" customFormat="1" x14ac:dyDescent="0.25">
      <c r="B187" s="976" t="s">
        <v>1656</v>
      </c>
      <c r="C187" s="977" t="s">
        <v>1180</v>
      </c>
      <c r="D187" s="978" t="s">
        <v>1181</v>
      </c>
      <c r="E187" s="979" t="s">
        <v>1182</v>
      </c>
      <c r="F187" s="980" t="s">
        <v>1183</v>
      </c>
      <c r="G187" s="981" t="s">
        <v>1657</v>
      </c>
      <c r="H187" s="1244">
        <v>396443146</v>
      </c>
      <c r="I187" s="984" t="s">
        <v>1185</v>
      </c>
      <c r="J187" s="981" t="s">
        <v>1186</v>
      </c>
    </row>
    <row r="188" spans="2:10" s="966" customFormat="1" x14ac:dyDescent="0.25">
      <c r="B188" s="825"/>
      <c r="C188" s="974"/>
      <c r="D188" s="968" t="s">
        <v>1195</v>
      </c>
      <c r="E188" s="987" t="s">
        <v>1196</v>
      </c>
      <c r="F188" s="970" t="s">
        <v>1183</v>
      </c>
      <c r="G188" s="965"/>
      <c r="H188" s="1240"/>
      <c r="I188" s="973" t="s">
        <v>1185</v>
      </c>
      <c r="J188" s="965"/>
    </row>
    <row r="189" spans="2:10" s="966" customFormat="1" x14ac:dyDescent="0.25">
      <c r="B189" s="825"/>
      <c r="C189" s="974"/>
      <c r="D189" s="968" t="s">
        <v>1201</v>
      </c>
      <c r="E189" s="987" t="s">
        <v>1200</v>
      </c>
      <c r="F189" s="970" t="s">
        <v>1183</v>
      </c>
      <c r="G189" s="965"/>
      <c r="H189" s="1240"/>
      <c r="I189" s="973" t="s">
        <v>1185</v>
      </c>
      <c r="J189" s="965"/>
    </row>
    <row r="190" spans="2:10" s="966" customFormat="1" x14ac:dyDescent="0.25">
      <c r="B190" s="825"/>
      <c r="C190" s="974"/>
      <c r="D190" s="968" t="s">
        <v>1206</v>
      </c>
      <c r="E190" s="987" t="s">
        <v>1205</v>
      </c>
      <c r="F190" s="970" t="s">
        <v>1183</v>
      </c>
      <c r="G190" s="965"/>
      <c r="H190" s="1240"/>
      <c r="I190" s="973" t="s">
        <v>1185</v>
      </c>
      <c r="J190" s="965"/>
    </row>
    <row r="191" spans="2:10" s="966" customFormat="1" x14ac:dyDescent="0.25">
      <c r="B191" s="825"/>
      <c r="C191" s="974"/>
      <c r="D191" s="968" t="s">
        <v>1189</v>
      </c>
      <c r="E191" s="987" t="s">
        <v>1190</v>
      </c>
      <c r="F191" s="970" t="s">
        <v>1183</v>
      </c>
      <c r="G191" s="965"/>
      <c r="H191" s="1240"/>
      <c r="I191" s="973" t="s">
        <v>1185</v>
      </c>
      <c r="J191" s="965"/>
    </row>
    <row r="192" spans="2:10" s="966" customFormat="1" x14ac:dyDescent="0.25">
      <c r="B192" s="1042"/>
      <c r="C192" s="1217"/>
      <c r="D192" s="1241" t="s">
        <v>1191</v>
      </c>
      <c r="E192" s="1246" t="s">
        <v>1192</v>
      </c>
      <c r="F192" s="1046" t="s">
        <v>1183</v>
      </c>
      <c r="G192" s="1033"/>
      <c r="H192" s="1243"/>
      <c r="I192" s="1036" t="s">
        <v>1185</v>
      </c>
      <c r="J192" s="1033"/>
    </row>
    <row r="193" spans="2:11" s="966" customFormat="1" ht="15.75" thickBot="1" x14ac:dyDescent="0.3">
      <c r="B193" s="1093" t="s">
        <v>1128</v>
      </c>
      <c r="C193" s="1248" t="s">
        <v>1400</v>
      </c>
      <c r="D193" s="999" t="s">
        <v>1211</v>
      </c>
      <c r="E193" s="1000" t="s">
        <v>1212</v>
      </c>
      <c r="F193" s="1001" t="s">
        <v>1213</v>
      </c>
      <c r="G193" s="1002" t="s">
        <v>1214</v>
      </c>
      <c r="H193" s="1249"/>
      <c r="I193" s="1005" t="s">
        <v>1215</v>
      </c>
      <c r="J193" s="1002" t="s">
        <v>1216</v>
      </c>
    </row>
    <row r="194" spans="2:11" s="966" customFormat="1" ht="15.75" thickBot="1" x14ac:dyDescent="0.3">
      <c r="B194" s="745"/>
      <c r="C194" s="974"/>
      <c r="D194" s="973"/>
      <c r="E194" s="1250"/>
      <c r="F194" s="970"/>
      <c r="G194" s="746"/>
      <c r="H194" s="1251"/>
      <c r="I194" s="1016"/>
      <c r="J194" s="1252"/>
    </row>
    <row r="195" spans="2:11" s="966" customFormat="1" ht="16.5" thickBot="1" x14ac:dyDescent="0.3">
      <c r="B195" s="775" t="s">
        <v>616</v>
      </c>
      <c r="C195" s="1015"/>
      <c r="D195" s="1016"/>
      <c r="E195" s="1017"/>
      <c r="F195" s="702" t="s">
        <v>617</v>
      </c>
      <c r="G195" s="1018"/>
      <c r="H195" s="1177" t="s">
        <v>618</v>
      </c>
      <c r="I195" s="955" t="s">
        <v>1217</v>
      </c>
      <c r="J195" s="956" t="s">
        <v>1218</v>
      </c>
    </row>
    <row r="196" spans="2:11" s="966" customFormat="1" x14ac:dyDescent="0.25">
      <c r="B196" s="1019">
        <v>7</v>
      </c>
      <c r="C196" s="1253" t="s">
        <v>1658</v>
      </c>
      <c r="D196" s="1254"/>
      <c r="E196" s="1255"/>
      <c r="F196" s="961" t="s">
        <v>1220</v>
      </c>
      <c r="G196" s="962" t="s">
        <v>1221</v>
      </c>
      <c r="H196" s="1179">
        <v>373084400</v>
      </c>
      <c r="I196" s="744" t="s">
        <v>1222</v>
      </c>
      <c r="J196" s="965" t="s">
        <v>1223</v>
      </c>
    </row>
    <row r="197" spans="2:11" s="966" customFormat="1" x14ac:dyDescent="0.25">
      <c r="B197" s="985" t="s">
        <v>1659</v>
      </c>
      <c r="C197" s="1024" t="s">
        <v>1660</v>
      </c>
      <c r="D197" s="1256"/>
      <c r="E197" s="943"/>
      <c r="F197" s="970" t="s">
        <v>1220</v>
      </c>
      <c r="G197" s="965"/>
      <c r="H197" s="1251"/>
      <c r="I197" s="744" t="s">
        <v>1222</v>
      </c>
      <c r="J197" s="965"/>
    </row>
    <row r="198" spans="2:11" s="966" customFormat="1" x14ac:dyDescent="0.25">
      <c r="B198" s="1025">
        <v>73</v>
      </c>
      <c r="C198" s="1024" t="s">
        <v>296</v>
      </c>
      <c r="D198" s="1025">
        <v>7</v>
      </c>
      <c r="E198" s="1257" t="s">
        <v>296</v>
      </c>
      <c r="F198" s="970" t="s">
        <v>1220</v>
      </c>
      <c r="G198" s="965"/>
      <c r="H198" s="1251"/>
      <c r="I198" s="744" t="s">
        <v>1222</v>
      </c>
      <c r="J198" s="965"/>
    </row>
    <row r="199" spans="2:11" s="966" customFormat="1" x14ac:dyDescent="0.25">
      <c r="B199" s="990"/>
      <c r="C199" s="914"/>
      <c r="D199" s="1022" t="s">
        <v>1187</v>
      </c>
      <c r="E199" s="1023" t="s">
        <v>1226</v>
      </c>
      <c r="F199" s="970" t="s">
        <v>1220</v>
      </c>
      <c r="G199" s="965"/>
      <c r="H199" s="1251"/>
      <c r="I199" s="744" t="s">
        <v>1222</v>
      </c>
      <c r="J199" s="965"/>
    </row>
    <row r="200" spans="2:11" s="793" customFormat="1" x14ac:dyDescent="0.25">
      <c r="B200" s="1258"/>
      <c r="C200" s="921"/>
      <c r="D200" s="1245" t="s">
        <v>1193</v>
      </c>
      <c r="E200" s="1259" t="s">
        <v>1228</v>
      </c>
      <c r="F200" s="1046" t="s">
        <v>1220</v>
      </c>
      <c r="G200" s="1033"/>
      <c r="H200" s="1260"/>
      <c r="I200" s="750" t="s">
        <v>1222</v>
      </c>
      <c r="J200" s="1033"/>
    </row>
    <row r="201" spans="2:11" x14ac:dyDescent="0.25">
      <c r="B201" s="976" t="s">
        <v>1661</v>
      </c>
      <c r="C201" s="1037" t="s">
        <v>1662</v>
      </c>
      <c r="D201" s="1038" t="s">
        <v>1199</v>
      </c>
      <c r="E201" s="1039" t="s">
        <v>1232</v>
      </c>
      <c r="F201" s="980" t="s">
        <v>1663</v>
      </c>
      <c r="G201" s="981" t="s">
        <v>1664</v>
      </c>
      <c r="H201" s="1244">
        <v>20709802</v>
      </c>
      <c r="I201" s="984" t="s">
        <v>1235</v>
      </c>
      <c r="J201" s="981" t="s">
        <v>1236</v>
      </c>
      <c r="K201" s="692"/>
    </row>
    <row r="202" spans="2:11" x14ac:dyDescent="0.25">
      <c r="B202" s="825"/>
      <c r="C202" s="746"/>
      <c r="D202" s="1040" t="s">
        <v>1237</v>
      </c>
      <c r="E202" s="1023" t="s">
        <v>1238</v>
      </c>
      <c r="F202" s="970" t="s">
        <v>1663</v>
      </c>
      <c r="G202" s="965"/>
      <c r="H202" s="1240"/>
      <c r="I202" s="973" t="s">
        <v>1235</v>
      </c>
      <c r="J202" s="965"/>
      <c r="K202" s="692"/>
    </row>
    <row r="203" spans="2:11" x14ac:dyDescent="0.25">
      <c r="B203" s="825"/>
      <c r="C203" s="746"/>
      <c r="D203" s="1040" t="s">
        <v>1239</v>
      </c>
      <c r="E203" s="1023" t="s">
        <v>335</v>
      </c>
      <c r="F203" s="970" t="s">
        <v>1663</v>
      </c>
      <c r="G203" s="965"/>
      <c r="H203" s="1240"/>
      <c r="I203" s="973" t="s">
        <v>1235</v>
      </c>
      <c r="J203" s="965"/>
      <c r="K203" s="692"/>
    </row>
    <row r="204" spans="2:11" x14ac:dyDescent="0.25">
      <c r="B204" s="825"/>
      <c r="C204" s="746"/>
      <c r="D204" s="1040" t="s">
        <v>1240</v>
      </c>
      <c r="E204" s="1023" t="s">
        <v>1241</v>
      </c>
      <c r="F204" s="970" t="s">
        <v>1663</v>
      </c>
      <c r="G204" s="965"/>
      <c r="H204" s="1240"/>
      <c r="I204" s="973" t="s">
        <v>1235</v>
      </c>
      <c r="J204" s="965"/>
      <c r="K204" s="692"/>
    </row>
    <row r="205" spans="2:11" x14ac:dyDescent="0.25">
      <c r="B205" s="825"/>
      <c r="C205" s="746"/>
      <c r="D205" s="1040" t="s">
        <v>1242</v>
      </c>
      <c r="E205" s="1023" t="s">
        <v>1243</v>
      </c>
      <c r="F205" s="970" t="s">
        <v>1663</v>
      </c>
      <c r="G205" s="965"/>
      <c r="H205" s="1240"/>
      <c r="I205" s="973" t="s">
        <v>1235</v>
      </c>
      <c r="J205" s="965"/>
      <c r="K205" s="692"/>
    </row>
    <row r="206" spans="2:11" x14ac:dyDescent="0.25">
      <c r="B206" s="825"/>
      <c r="C206" s="746"/>
      <c r="D206" s="1040" t="s">
        <v>1244</v>
      </c>
      <c r="E206" s="1023" t="s">
        <v>1245</v>
      </c>
      <c r="F206" s="970" t="s">
        <v>1663</v>
      </c>
      <c r="G206" s="965"/>
      <c r="H206" s="1240"/>
      <c r="I206" s="973" t="s">
        <v>1235</v>
      </c>
      <c r="J206" s="965"/>
      <c r="K206" s="692"/>
    </row>
    <row r="207" spans="2:11" x14ac:dyDescent="0.25">
      <c r="B207" s="825"/>
      <c r="C207" s="746"/>
      <c r="D207" s="1040" t="s">
        <v>1247</v>
      </c>
      <c r="E207" s="1023" t="s">
        <v>336</v>
      </c>
      <c r="F207" s="970" t="s">
        <v>1663</v>
      </c>
      <c r="G207" s="965"/>
      <c r="H207" s="1240"/>
      <c r="I207" s="973" t="s">
        <v>1235</v>
      </c>
      <c r="J207" s="965"/>
      <c r="K207" s="692"/>
    </row>
    <row r="208" spans="2:11" x14ac:dyDescent="0.25">
      <c r="B208" s="825"/>
      <c r="C208" s="746"/>
      <c r="D208" s="1040" t="s">
        <v>1250</v>
      </c>
      <c r="E208" s="1023" t="s">
        <v>1241</v>
      </c>
      <c r="F208" s="970" t="s">
        <v>1663</v>
      </c>
      <c r="G208" s="965"/>
      <c r="H208" s="1240"/>
      <c r="I208" s="973" t="s">
        <v>1235</v>
      </c>
      <c r="J208" s="965"/>
      <c r="K208" s="692"/>
    </row>
    <row r="209" spans="2:11" x14ac:dyDescent="0.25">
      <c r="B209" s="1042"/>
      <c r="C209" s="1043"/>
      <c r="D209" s="1044" t="s">
        <v>1251</v>
      </c>
      <c r="E209" s="1045" t="s">
        <v>1252</v>
      </c>
      <c r="F209" s="1046" t="s">
        <v>1663</v>
      </c>
      <c r="G209" s="1033"/>
      <c r="H209" s="1243"/>
      <c r="I209" s="1036" t="s">
        <v>1235</v>
      </c>
      <c r="J209" s="1033"/>
      <c r="K209" s="692"/>
    </row>
    <row r="210" spans="2:11" x14ac:dyDescent="0.25">
      <c r="B210" s="1261" t="s">
        <v>1665</v>
      </c>
      <c r="C210" s="1262" t="s">
        <v>1666</v>
      </c>
      <c r="D210" s="1038" t="s">
        <v>1204</v>
      </c>
      <c r="E210" s="1039" t="s">
        <v>299</v>
      </c>
      <c r="F210" s="1083" t="s">
        <v>1255</v>
      </c>
      <c r="G210" s="981" t="s">
        <v>1256</v>
      </c>
      <c r="H210" s="1181">
        <v>238701951</v>
      </c>
      <c r="I210" s="1085" t="s">
        <v>1257</v>
      </c>
      <c r="J210" s="981" t="s">
        <v>1258</v>
      </c>
      <c r="K210" s="692"/>
    </row>
    <row r="211" spans="2:11" x14ac:dyDescent="0.25">
      <c r="B211" s="825"/>
      <c r="C211" s="746"/>
      <c r="D211" s="1040" t="s">
        <v>1259</v>
      </c>
      <c r="E211" s="1023" t="s">
        <v>1260</v>
      </c>
      <c r="F211" s="746" t="s">
        <v>1255</v>
      </c>
      <c r="G211" s="965"/>
      <c r="H211" s="1251"/>
      <c r="I211" s="967" t="s">
        <v>1257</v>
      </c>
      <c r="J211" s="965"/>
      <c r="K211" s="692"/>
    </row>
    <row r="212" spans="2:11" x14ac:dyDescent="0.25">
      <c r="B212" s="825"/>
      <c r="C212" s="746"/>
      <c r="D212" s="1040" t="s">
        <v>1261</v>
      </c>
      <c r="E212" s="1023" t="s">
        <v>1262</v>
      </c>
      <c r="F212" s="746" t="s">
        <v>1255</v>
      </c>
      <c r="G212" s="965"/>
      <c r="H212" s="1251"/>
      <c r="I212" s="967" t="s">
        <v>1257</v>
      </c>
      <c r="J212" s="965"/>
      <c r="K212" s="692"/>
    </row>
    <row r="213" spans="2:11" x14ac:dyDescent="0.25">
      <c r="B213" s="825"/>
      <c r="C213" s="746"/>
      <c r="D213" s="1040" t="s">
        <v>1263</v>
      </c>
      <c r="E213" s="1023" t="s">
        <v>1264</v>
      </c>
      <c r="F213" s="746" t="s">
        <v>1255</v>
      </c>
      <c r="G213" s="965"/>
      <c r="H213" s="1251"/>
      <c r="I213" s="967" t="s">
        <v>1257</v>
      </c>
      <c r="J213" s="965"/>
      <c r="K213" s="692"/>
    </row>
    <row r="214" spans="2:11" x14ac:dyDescent="0.25">
      <c r="B214" s="825"/>
      <c r="C214" s="746"/>
      <c r="D214" s="1040" t="s">
        <v>1265</v>
      </c>
      <c r="E214" s="1023" t="s">
        <v>1266</v>
      </c>
      <c r="F214" s="746" t="s">
        <v>1255</v>
      </c>
      <c r="G214" s="965"/>
      <c r="H214" s="1251"/>
      <c r="I214" s="967" t="s">
        <v>1257</v>
      </c>
      <c r="J214" s="965"/>
      <c r="K214" s="692"/>
    </row>
    <row r="215" spans="2:11" x14ac:dyDescent="0.25">
      <c r="B215" s="825"/>
      <c r="C215" s="746"/>
      <c r="D215" s="1040" t="s">
        <v>1269</v>
      </c>
      <c r="E215" s="1023" t="s">
        <v>1270</v>
      </c>
      <c r="F215" s="746" t="s">
        <v>1255</v>
      </c>
      <c r="G215" s="965"/>
      <c r="H215" s="1243"/>
      <c r="I215" s="967" t="s">
        <v>1257</v>
      </c>
      <c r="J215" s="965"/>
      <c r="K215" s="692"/>
    </row>
    <row r="216" spans="2:11" x14ac:dyDescent="0.25">
      <c r="B216" s="1038" t="s">
        <v>1667</v>
      </c>
      <c r="C216" s="1039" t="s">
        <v>1668</v>
      </c>
      <c r="D216" s="1038" t="s">
        <v>1209</v>
      </c>
      <c r="E216" s="1039" t="s">
        <v>1280</v>
      </c>
      <c r="F216" s="1083" t="s">
        <v>1669</v>
      </c>
      <c r="G216" s="981" t="s">
        <v>1670</v>
      </c>
      <c r="H216" s="1244">
        <v>398614719</v>
      </c>
      <c r="I216" s="1085" t="s">
        <v>1277</v>
      </c>
      <c r="J216" s="981" t="s">
        <v>1278</v>
      </c>
      <c r="K216" s="692"/>
    </row>
    <row r="217" spans="2:11" x14ac:dyDescent="0.25">
      <c r="B217" s="825"/>
      <c r="C217" s="746"/>
      <c r="D217" s="1040" t="s">
        <v>1283</v>
      </c>
      <c r="E217" s="1023" t="s">
        <v>1284</v>
      </c>
      <c r="F217" s="746" t="s">
        <v>1669</v>
      </c>
      <c r="G217" s="965"/>
      <c r="H217" s="1251"/>
      <c r="I217" s="967" t="s">
        <v>1277</v>
      </c>
      <c r="J217" s="965"/>
      <c r="K217" s="692"/>
    </row>
    <row r="218" spans="2:11" x14ac:dyDescent="0.25">
      <c r="B218" s="825"/>
      <c r="C218" s="746"/>
      <c r="D218" s="1040" t="s">
        <v>1285</v>
      </c>
      <c r="E218" s="1023" t="s">
        <v>1286</v>
      </c>
      <c r="F218" s="746" t="s">
        <v>1669</v>
      </c>
      <c r="G218" s="965"/>
      <c r="H218" s="1251"/>
      <c r="I218" s="967" t="s">
        <v>1277</v>
      </c>
      <c r="J218" s="965"/>
      <c r="K218" s="692"/>
    </row>
    <row r="219" spans="2:11" x14ac:dyDescent="0.25">
      <c r="B219" s="825"/>
      <c r="C219" s="746"/>
      <c r="D219" s="1040" t="s">
        <v>1287</v>
      </c>
      <c r="E219" s="1023" t="s">
        <v>1288</v>
      </c>
      <c r="F219" s="746" t="s">
        <v>1669</v>
      </c>
      <c r="G219" s="965"/>
      <c r="H219" s="1251"/>
      <c r="I219" s="967" t="s">
        <v>1277</v>
      </c>
      <c r="J219" s="965"/>
      <c r="K219" s="692"/>
    </row>
    <row r="220" spans="2:11" x14ac:dyDescent="0.25">
      <c r="B220" s="825"/>
      <c r="C220" s="746"/>
      <c r="D220" s="1040" t="s">
        <v>1289</v>
      </c>
      <c r="E220" s="1023" t="s">
        <v>1290</v>
      </c>
      <c r="F220" s="746" t="s">
        <v>1669</v>
      </c>
      <c r="G220" s="965"/>
      <c r="H220" s="1251"/>
      <c r="I220" s="967" t="s">
        <v>1277</v>
      </c>
      <c r="J220" s="965"/>
      <c r="K220" s="692"/>
    </row>
    <row r="221" spans="2:11" x14ac:dyDescent="0.25">
      <c r="B221" s="825"/>
      <c r="C221" s="746"/>
      <c r="D221" s="1040" t="s">
        <v>1291</v>
      </c>
      <c r="E221" s="1023" t="s">
        <v>1292</v>
      </c>
      <c r="F221" s="746" t="s">
        <v>1669</v>
      </c>
      <c r="G221" s="965"/>
      <c r="H221" s="1251"/>
      <c r="I221" s="967" t="s">
        <v>1277</v>
      </c>
      <c r="J221" s="965"/>
      <c r="K221" s="692"/>
    </row>
    <row r="222" spans="2:11" x14ac:dyDescent="0.25">
      <c r="B222" s="825"/>
      <c r="C222" s="746"/>
      <c r="D222" s="1040" t="s">
        <v>1293</v>
      </c>
      <c r="E222" s="1023" t="s">
        <v>1294</v>
      </c>
      <c r="F222" s="746" t="s">
        <v>1669</v>
      </c>
      <c r="G222" s="965"/>
      <c r="H222" s="1251"/>
      <c r="I222" s="967" t="s">
        <v>1277</v>
      </c>
      <c r="J222" s="965"/>
      <c r="K222" s="692"/>
    </row>
    <row r="223" spans="2:11" x14ac:dyDescent="0.25">
      <c r="B223" s="825"/>
      <c r="C223" s="746"/>
      <c r="D223" s="1040" t="s">
        <v>1273</v>
      </c>
      <c r="E223" s="1023" t="s">
        <v>1274</v>
      </c>
      <c r="F223" s="746" t="s">
        <v>1669</v>
      </c>
      <c r="G223" s="965"/>
      <c r="H223" s="1251"/>
      <c r="I223" s="967" t="s">
        <v>1277</v>
      </c>
      <c r="J223" s="965"/>
      <c r="K223" s="692"/>
    </row>
    <row r="224" spans="2:11" x14ac:dyDescent="0.25">
      <c r="B224" s="825"/>
      <c r="C224" s="746"/>
      <c r="D224" s="1040" t="s">
        <v>1295</v>
      </c>
      <c r="E224" s="1023" t="s">
        <v>1296</v>
      </c>
      <c r="F224" s="746" t="s">
        <v>1669</v>
      </c>
      <c r="G224" s="965"/>
      <c r="H224" s="1251"/>
      <c r="I224" s="967" t="s">
        <v>1277</v>
      </c>
      <c r="J224" s="965"/>
      <c r="K224" s="692"/>
    </row>
    <row r="225" spans="1:11" x14ac:dyDescent="0.25">
      <c r="B225" s="1042"/>
      <c r="C225" s="1043"/>
      <c r="D225" s="1044" t="s">
        <v>1297</v>
      </c>
      <c r="E225" s="1045" t="s">
        <v>1298</v>
      </c>
      <c r="F225" s="1043" t="s">
        <v>1669</v>
      </c>
      <c r="G225" s="1033"/>
      <c r="H225" s="1260"/>
      <c r="I225" s="1092" t="s">
        <v>1277</v>
      </c>
      <c r="J225" s="1033"/>
      <c r="K225" s="692"/>
    </row>
    <row r="226" spans="1:11" s="966" customFormat="1" ht="15.75" thickBot="1" x14ac:dyDescent="0.3">
      <c r="B226" s="1049" t="s">
        <v>1283</v>
      </c>
      <c r="C226" s="1052" t="s">
        <v>1671</v>
      </c>
      <c r="D226" s="1051" t="s">
        <v>1301</v>
      </c>
      <c r="E226" s="1052" t="s">
        <v>1302</v>
      </c>
      <c r="F226" s="1001" t="s">
        <v>1303</v>
      </c>
      <c r="G226" s="1002" t="s">
        <v>1304</v>
      </c>
      <c r="H226" s="1263"/>
      <c r="I226" s="1001" t="s">
        <v>1305</v>
      </c>
      <c r="J226" s="1002" t="s">
        <v>1306</v>
      </c>
    </row>
    <row r="227" spans="1:11" ht="15.75" thickBot="1" x14ac:dyDescent="0.3">
      <c r="B227" s="1053"/>
      <c r="C227" s="746"/>
      <c r="D227" s="973"/>
      <c r="E227" s="1054"/>
      <c r="F227" s="711"/>
      <c r="G227" s="711"/>
      <c r="H227" s="1182"/>
      <c r="I227" s="711"/>
      <c r="J227" s="711"/>
      <c r="K227" s="692"/>
    </row>
    <row r="228" spans="1:11" ht="16.5" thickBot="1" x14ac:dyDescent="0.3">
      <c r="B228" s="775" t="s">
        <v>616</v>
      </c>
      <c r="C228" s="746"/>
      <c r="D228" s="973"/>
      <c r="E228" s="1054"/>
      <c r="F228" s="702" t="s">
        <v>617</v>
      </c>
      <c r="G228" s="711"/>
      <c r="H228" s="1177" t="s">
        <v>618</v>
      </c>
      <c r="I228" s="955" t="s">
        <v>1307</v>
      </c>
      <c r="J228" s="956" t="s">
        <v>1308</v>
      </c>
      <c r="K228" s="692"/>
    </row>
    <row r="229" spans="1:11" x14ac:dyDescent="0.25">
      <c r="B229" s="1264">
        <v>6</v>
      </c>
      <c r="C229" s="1265" t="s">
        <v>1672</v>
      </c>
      <c r="D229" s="1057">
        <v>8</v>
      </c>
      <c r="E229" s="1058" t="s">
        <v>1309</v>
      </c>
      <c r="F229" s="1059" t="s">
        <v>1310</v>
      </c>
      <c r="G229" s="962" t="s">
        <v>1311</v>
      </c>
      <c r="H229" s="1179">
        <v>45542433</v>
      </c>
      <c r="I229" s="967" t="s">
        <v>1312</v>
      </c>
      <c r="J229" s="965" t="s">
        <v>1313</v>
      </c>
      <c r="K229" s="692"/>
    </row>
    <row r="230" spans="1:11" x14ac:dyDescent="0.25">
      <c r="A230" s="793"/>
      <c r="B230" s="1266" t="s">
        <v>1673</v>
      </c>
      <c r="C230" s="1267" t="s">
        <v>1309</v>
      </c>
      <c r="D230" s="1026"/>
      <c r="E230" s="1027"/>
      <c r="F230" s="746" t="s">
        <v>1310</v>
      </c>
      <c r="G230" s="965"/>
      <c r="H230" s="1251"/>
      <c r="I230" s="967" t="s">
        <v>1312</v>
      </c>
      <c r="J230" s="965"/>
      <c r="K230" s="692"/>
    </row>
    <row r="231" spans="1:11" x14ac:dyDescent="0.25">
      <c r="A231" s="793"/>
      <c r="B231" s="1268" t="s">
        <v>1674</v>
      </c>
      <c r="C231" s="1076" t="s">
        <v>550</v>
      </c>
      <c r="D231" s="1063" t="s">
        <v>1318</v>
      </c>
      <c r="E231" s="1064" t="s">
        <v>550</v>
      </c>
      <c r="F231" s="746" t="s">
        <v>1310</v>
      </c>
      <c r="G231" s="965"/>
      <c r="H231" s="1251"/>
      <c r="I231" s="967" t="s">
        <v>1312</v>
      </c>
      <c r="J231" s="965"/>
      <c r="K231" s="692"/>
    </row>
    <row r="232" spans="1:11" x14ac:dyDescent="0.25">
      <c r="B232" s="1268"/>
      <c r="C232" s="1076"/>
      <c r="D232" s="1063" t="s">
        <v>1319</v>
      </c>
      <c r="E232" s="1065" t="s">
        <v>1320</v>
      </c>
      <c r="F232" s="711" t="s">
        <v>1310</v>
      </c>
      <c r="G232" s="965"/>
      <c r="H232" s="1243"/>
      <c r="I232" s="715" t="s">
        <v>1312</v>
      </c>
      <c r="J232" s="965"/>
      <c r="K232" s="692"/>
    </row>
    <row r="233" spans="1:11" x14ac:dyDescent="0.25">
      <c r="B233" s="1269" t="s">
        <v>1675</v>
      </c>
      <c r="C233" s="1270" t="s">
        <v>302</v>
      </c>
      <c r="D233" s="1068" t="s">
        <v>1224</v>
      </c>
      <c r="E233" s="1069" t="s">
        <v>302</v>
      </c>
      <c r="F233" s="1070" t="s">
        <v>1321</v>
      </c>
      <c r="G233" s="1071" t="s">
        <v>1322</v>
      </c>
      <c r="H233" s="1271">
        <v>300887945</v>
      </c>
      <c r="I233" s="1074" t="s">
        <v>1323</v>
      </c>
      <c r="J233" s="1071" t="s">
        <v>1324</v>
      </c>
      <c r="K233" s="692"/>
    </row>
    <row r="234" spans="1:11" x14ac:dyDescent="0.25">
      <c r="B234" s="1268" t="s">
        <v>1676</v>
      </c>
      <c r="C234" s="1076" t="s">
        <v>1327</v>
      </c>
      <c r="D234" s="1063" t="s">
        <v>1314</v>
      </c>
      <c r="E234" s="1064" t="s">
        <v>1327</v>
      </c>
      <c r="F234" s="746" t="s">
        <v>1328</v>
      </c>
      <c r="G234" s="965" t="s">
        <v>1677</v>
      </c>
      <c r="H234" s="1244">
        <v>238591</v>
      </c>
      <c r="I234" s="967" t="s">
        <v>1330</v>
      </c>
      <c r="J234" s="965" t="s">
        <v>1678</v>
      </c>
      <c r="K234" s="692"/>
    </row>
    <row r="235" spans="1:11" x14ac:dyDescent="0.25">
      <c r="B235" s="825"/>
      <c r="C235" s="746"/>
      <c r="D235" s="1063" t="s">
        <v>1316</v>
      </c>
      <c r="E235" s="1076" t="s">
        <v>1332</v>
      </c>
      <c r="F235" s="967" t="s">
        <v>1328</v>
      </c>
      <c r="G235" s="965"/>
      <c r="H235" s="1251"/>
      <c r="I235" s="967" t="s">
        <v>1330</v>
      </c>
      <c r="J235" s="965"/>
      <c r="K235" s="692"/>
    </row>
    <row r="236" spans="1:11" x14ac:dyDescent="0.25">
      <c r="B236" s="825"/>
      <c r="C236" s="745"/>
      <c r="D236" s="1063" t="s">
        <v>1342</v>
      </c>
      <c r="E236" s="1064" t="s">
        <v>1343</v>
      </c>
      <c r="F236" s="746" t="s">
        <v>1328</v>
      </c>
      <c r="G236" s="965"/>
      <c r="H236" s="1251"/>
      <c r="I236" s="967" t="s">
        <v>1330</v>
      </c>
      <c r="J236" s="965"/>
      <c r="K236" s="692"/>
    </row>
    <row r="237" spans="1:11" x14ac:dyDescent="0.25">
      <c r="B237" s="1268" t="s">
        <v>1679</v>
      </c>
      <c r="C237" s="1076" t="s">
        <v>1680</v>
      </c>
      <c r="D237" s="1063" t="s">
        <v>1333</v>
      </c>
      <c r="E237" s="1064" t="s">
        <v>1334</v>
      </c>
      <c r="F237" s="746" t="s">
        <v>1681</v>
      </c>
      <c r="G237" s="965" t="s">
        <v>1682</v>
      </c>
      <c r="H237" s="1179">
        <v>509829635</v>
      </c>
      <c r="I237" s="967" t="s">
        <v>1330</v>
      </c>
      <c r="J237" s="965"/>
      <c r="K237" s="692"/>
    </row>
    <row r="238" spans="1:11" x14ac:dyDescent="0.25">
      <c r="B238" s="1268" t="s">
        <v>1683</v>
      </c>
      <c r="C238" s="1076" t="s">
        <v>1684</v>
      </c>
      <c r="D238" s="1063" t="s">
        <v>1335</v>
      </c>
      <c r="E238" s="1064" t="s">
        <v>1336</v>
      </c>
      <c r="F238" s="746" t="s">
        <v>1685</v>
      </c>
      <c r="G238" s="965" t="s">
        <v>1686</v>
      </c>
      <c r="H238" s="1179">
        <v>35853906</v>
      </c>
      <c r="I238" s="967" t="s">
        <v>1330</v>
      </c>
      <c r="J238" s="965"/>
      <c r="K238" s="692"/>
    </row>
    <row r="239" spans="1:11" x14ac:dyDescent="0.25">
      <c r="B239" s="1268" t="s">
        <v>1687</v>
      </c>
      <c r="C239" s="1076" t="s">
        <v>1688</v>
      </c>
      <c r="D239" s="1063" t="s">
        <v>1139</v>
      </c>
      <c r="E239" s="1064" t="s">
        <v>1337</v>
      </c>
      <c r="F239" s="746" t="s">
        <v>1689</v>
      </c>
      <c r="G239" s="965" t="s">
        <v>1690</v>
      </c>
      <c r="H239" s="1179">
        <v>6294576</v>
      </c>
      <c r="I239" s="967" t="s">
        <v>1330</v>
      </c>
      <c r="J239" s="965"/>
      <c r="K239" s="692"/>
    </row>
    <row r="240" spans="1:11" x14ac:dyDescent="0.25">
      <c r="B240" s="1268" t="s">
        <v>1691</v>
      </c>
      <c r="C240" s="1076" t="s">
        <v>1692</v>
      </c>
      <c r="D240" s="1063" t="s">
        <v>1338</v>
      </c>
      <c r="E240" s="1064" t="s">
        <v>1339</v>
      </c>
      <c r="F240" s="746" t="s">
        <v>1693</v>
      </c>
      <c r="G240" s="965" t="s">
        <v>1694</v>
      </c>
      <c r="H240" s="1179">
        <v>46524467</v>
      </c>
      <c r="I240" s="967" t="s">
        <v>1330</v>
      </c>
      <c r="J240" s="965"/>
      <c r="K240" s="692"/>
    </row>
    <row r="241" spans="2:11" x14ac:dyDescent="0.25">
      <c r="B241" s="1268" t="s">
        <v>1695</v>
      </c>
      <c r="C241" s="1076" t="s">
        <v>1696</v>
      </c>
      <c r="D241" s="1063" t="s">
        <v>1340</v>
      </c>
      <c r="E241" s="1064" t="s">
        <v>1341</v>
      </c>
      <c r="F241" s="746" t="s">
        <v>1697</v>
      </c>
      <c r="G241" s="965" t="s">
        <v>1698</v>
      </c>
      <c r="H241" s="1179">
        <v>10345226</v>
      </c>
      <c r="I241" s="967" t="s">
        <v>1330</v>
      </c>
      <c r="J241" s="965"/>
      <c r="K241" s="692"/>
    </row>
    <row r="242" spans="2:11" x14ac:dyDescent="0.25">
      <c r="B242" s="1268" t="s">
        <v>1699</v>
      </c>
      <c r="C242" s="1076" t="s">
        <v>1700</v>
      </c>
      <c r="D242" s="1063" t="s">
        <v>1227</v>
      </c>
      <c r="E242" s="1064" t="s">
        <v>1344</v>
      </c>
      <c r="F242" s="746" t="s">
        <v>1701</v>
      </c>
      <c r="G242" s="965" t="s">
        <v>1702</v>
      </c>
      <c r="H242" s="1179">
        <v>41504226</v>
      </c>
      <c r="I242" s="967" t="s">
        <v>1330</v>
      </c>
      <c r="J242" s="965"/>
      <c r="K242" s="692"/>
    </row>
    <row r="243" spans="2:11" x14ac:dyDescent="0.25">
      <c r="B243" s="825"/>
      <c r="C243" s="746"/>
      <c r="D243" s="1063" t="s">
        <v>1345</v>
      </c>
      <c r="E243" s="1064" t="s">
        <v>264</v>
      </c>
      <c r="F243" s="746" t="s">
        <v>1701</v>
      </c>
      <c r="G243" s="965"/>
      <c r="H243" s="1251"/>
      <c r="I243" s="967" t="s">
        <v>1330</v>
      </c>
      <c r="J243" s="965"/>
      <c r="K243" s="692"/>
    </row>
    <row r="244" spans="2:11" x14ac:dyDescent="0.25">
      <c r="B244" s="825"/>
      <c r="C244" s="745"/>
      <c r="D244" s="1063" t="s">
        <v>1267</v>
      </c>
      <c r="E244" s="1064" t="s">
        <v>1703</v>
      </c>
      <c r="F244" s="746" t="s">
        <v>1701</v>
      </c>
      <c r="G244" s="965"/>
      <c r="H244" s="1251"/>
      <c r="I244" s="967" t="s">
        <v>1330</v>
      </c>
      <c r="J244" s="965"/>
      <c r="K244" s="692"/>
    </row>
    <row r="245" spans="2:11" x14ac:dyDescent="0.25">
      <c r="B245" s="825"/>
      <c r="C245" s="745"/>
      <c r="D245" s="1063" t="s">
        <v>1348</v>
      </c>
      <c r="E245" s="1064" t="s">
        <v>1704</v>
      </c>
      <c r="F245" s="746" t="s">
        <v>1701</v>
      </c>
      <c r="G245" s="965"/>
      <c r="H245" s="1251"/>
      <c r="I245" s="967" t="s">
        <v>1330</v>
      </c>
      <c r="J245" s="965"/>
      <c r="K245" s="692"/>
    </row>
    <row r="246" spans="2:11" x14ac:dyDescent="0.25">
      <c r="B246" s="825"/>
      <c r="C246" s="745"/>
      <c r="D246" s="1063" t="s">
        <v>1271</v>
      </c>
      <c r="E246" s="1064" t="s">
        <v>1705</v>
      </c>
      <c r="F246" s="746" t="s">
        <v>1701</v>
      </c>
      <c r="G246" s="965"/>
      <c r="H246" s="1251"/>
      <c r="I246" s="967" t="s">
        <v>1330</v>
      </c>
      <c r="J246" s="965"/>
      <c r="K246" s="692"/>
    </row>
    <row r="247" spans="2:11" x14ac:dyDescent="0.25">
      <c r="B247" s="825"/>
      <c r="C247" s="745"/>
      <c r="D247" s="1063" t="s">
        <v>1351</v>
      </c>
      <c r="E247" s="1064" t="s">
        <v>1706</v>
      </c>
      <c r="F247" s="746" t="s">
        <v>1701</v>
      </c>
      <c r="G247" s="1077"/>
      <c r="H247" s="1272"/>
      <c r="I247" s="967" t="s">
        <v>1330</v>
      </c>
      <c r="J247" s="965"/>
      <c r="K247" s="692"/>
    </row>
    <row r="248" spans="2:11" x14ac:dyDescent="0.25">
      <c r="B248" s="825"/>
      <c r="C248" s="745"/>
      <c r="D248" s="1063" t="s">
        <v>1353</v>
      </c>
      <c r="E248" s="1064" t="s">
        <v>1707</v>
      </c>
      <c r="F248" s="746" t="s">
        <v>1701</v>
      </c>
      <c r="G248" s="1077"/>
      <c r="H248" s="1272"/>
      <c r="I248" s="967" t="s">
        <v>1330</v>
      </c>
      <c r="J248" s="965"/>
      <c r="K248" s="692"/>
    </row>
    <row r="249" spans="2:11" x14ac:dyDescent="0.25">
      <c r="B249" s="1042"/>
      <c r="C249" s="1088"/>
      <c r="D249" s="1089" t="s">
        <v>1355</v>
      </c>
      <c r="E249" s="1090" t="s">
        <v>1700</v>
      </c>
      <c r="F249" s="1043" t="s">
        <v>1701</v>
      </c>
      <c r="G249" s="1273"/>
      <c r="H249" s="1274"/>
      <c r="I249" s="1092" t="s">
        <v>1330</v>
      </c>
      <c r="J249" s="1033"/>
      <c r="K249" s="692"/>
    </row>
    <row r="250" spans="2:11" x14ac:dyDescent="0.25">
      <c r="B250" s="1275" t="s">
        <v>1708</v>
      </c>
      <c r="C250" s="1276" t="s">
        <v>1376</v>
      </c>
      <c r="D250" s="1063" t="s">
        <v>1375</v>
      </c>
      <c r="E250" s="1064" t="s">
        <v>1376</v>
      </c>
      <c r="F250" s="746" t="s">
        <v>1709</v>
      </c>
      <c r="G250" s="965" t="s">
        <v>1710</v>
      </c>
      <c r="H250" s="1179">
        <v>72528509</v>
      </c>
      <c r="I250" s="967" t="s">
        <v>1362</v>
      </c>
      <c r="J250" s="981" t="s">
        <v>1363</v>
      </c>
      <c r="K250" s="692"/>
    </row>
    <row r="251" spans="2:11" x14ac:dyDescent="0.25">
      <c r="B251" s="1275" t="s">
        <v>1711</v>
      </c>
      <c r="C251" s="1276" t="s">
        <v>1712</v>
      </c>
      <c r="D251" s="1063" t="s">
        <v>1371</v>
      </c>
      <c r="E251" s="1064" t="s">
        <v>1372</v>
      </c>
      <c r="F251" s="746" t="s">
        <v>1713</v>
      </c>
      <c r="G251" s="965" t="s">
        <v>1714</v>
      </c>
      <c r="H251" s="1179">
        <v>4045465635</v>
      </c>
      <c r="I251" s="967" t="s">
        <v>1362</v>
      </c>
      <c r="J251" s="965"/>
      <c r="K251" s="692"/>
    </row>
    <row r="252" spans="2:11" x14ac:dyDescent="0.25">
      <c r="B252" s="1275" t="s">
        <v>1715</v>
      </c>
      <c r="C252" s="1276" t="s">
        <v>1716</v>
      </c>
      <c r="D252" s="1063" t="s">
        <v>1299</v>
      </c>
      <c r="E252" s="1064" t="s">
        <v>1366</v>
      </c>
      <c r="F252" s="746" t="s">
        <v>1717</v>
      </c>
      <c r="G252" s="1077" t="s">
        <v>1718</v>
      </c>
      <c r="H252" s="1179">
        <v>1400922659</v>
      </c>
      <c r="I252" s="967" t="s">
        <v>1362</v>
      </c>
      <c r="J252" s="965"/>
      <c r="K252" s="692"/>
    </row>
    <row r="253" spans="2:11" x14ac:dyDescent="0.25">
      <c r="B253" s="1275" t="s">
        <v>1719</v>
      </c>
      <c r="C253" s="1276" t="s">
        <v>1720</v>
      </c>
      <c r="D253" s="744"/>
      <c r="E253" s="1277"/>
      <c r="F253" s="746" t="s">
        <v>1717</v>
      </c>
      <c r="G253" s="1077"/>
      <c r="H253" s="1272"/>
      <c r="I253" s="967" t="s">
        <v>1362</v>
      </c>
      <c r="J253" s="965"/>
      <c r="K253" s="692"/>
    </row>
    <row r="254" spans="2:11" x14ac:dyDescent="0.25">
      <c r="B254" s="1275" t="s">
        <v>1721</v>
      </c>
      <c r="C254" s="1276" t="s">
        <v>1722</v>
      </c>
      <c r="D254" s="744"/>
      <c r="E254" s="1277"/>
      <c r="F254" s="746" t="s">
        <v>1717</v>
      </c>
      <c r="G254" s="1077"/>
      <c r="H254" s="1272"/>
      <c r="I254" s="967" t="s">
        <v>1362</v>
      </c>
      <c r="J254" s="965"/>
      <c r="K254" s="692"/>
    </row>
    <row r="255" spans="2:11" x14ac:dyDescent="0.25">
      <c r="B255" s="1275" t="s">
        <v>1723</v>
      </c>
      <c r="C255" s="1276" t="s">
        <v>1724</v>
      </c>
      <c r="D255" s="1063" t="s">
        <v>1367</v>
      </c>
      <c r="E255" s="1064" t="s">
        <v>1368</v>
      </c>
      <c r="F255" s="746" t="s">
        <v>1717</v>
      </c>
      <c r="G255" s="1077"/>
      <c r="H255" s="1272"/>
      <c r="I255" s="967" t="s">
        <v>1362</v>
      </c>
      <c r="J255" s="965"/>
      <c r="K255" s="692"/>
    </row>
    <row r="256" spans="2:11" x14ac:dyDescent="0.25">
      <c r="B256" s="825"/>
      <c r="C256" s="745"/>
      <c r="D256" s="1063" t="s">
        <v>1369</v>
      </c>
      <c r="E256" s="1064" t="s">
        <v>1370</v>
      </c>
      <c r="F256" s="746" t="s">
        <v>1717</v>
      </c>
      <c r="G256" s="1077"/>
      <c r="H256" s="1272"/>
      <c r="I256" s="967" t="s">
        <v>1362</v>
      </c>
      <c r="J256" s="965"/>
      <c r="K256" s="692"/>
    </row>
    <row r="257" spans="2:11" x14ac:dyDescent="0.25">
      <c r="B257" s="825"/>
      <c r="C257" s="745"/>
      <c r="D257" s="1063" t="s">
        <v>1373</v>
      </c>
      <c r="E257" s="1064" t="s">
        <v>1374</v>
      </c>
      <c r="F257" s="746" t="s">
        <v>1717</v>
      </c>
      <c r="G257" s="965"/>
      <c r="H257" s="1251"/>
      <c r="I257" s="967" t="s">
        <v>1362</v>
      </c>
      <c r="J257" s="965"/>
      <c r="K257" s="692"/>
    </row>
    <row r="258" spans="2:11" x14ac:dyDescent="0.25">
      <c r="B258" s="825"/>
      <c r="C258" s="745"/>
      <c r="D258" s="1063" t="s">
        <v>1358</v>
      </c>
      <c r="E258" s="1064" t="s">
        <v>1359</v>
      </c>
      <c r="F258" s="746" t="s">
        <v>1717</v>
      </c>
      <c r="G258" s="965"/>
      <c r="H258" s="1251"/>
      <c r="I258" s="967" t="s">
        <v>1362</v>
      </c>
      <c r="J258" s="965"/>
      <c r="K258" s="692"/>
    </row>
    <row r="259" spans="2:11" x14ac:dyDescent="0.25">
      <c r="B259" s="825"/>
      <c r="C259" s="745"/>
      <c r="D259" s="1063" t="s">
        <v>1365</v>
      </c>
      <c r="E259" s="1064" t="s">
        <v>1364</v>
      </c>
      <c r="F259" s="746" t="s">
        <v>1717</v>
      </c>
      <c r="G259" s="965"/>
      <c r="H259" s="1251"/>
      <c r="I259" s="967" t="s">
        <v>1362</v>
      </c>
      <c r="J259" s="965"/>
      <c r="K259" s="692"/>
    </row>
    <row r="260" spans="2:11" x14ac:dyDescent="0.25">
      <c r="B260" s="1042"/>
      <c r="C260" s="1088"/>
      <c r="D260" s="1089" t="s">
        <v>1377</v>
      </c>
      <c r="E260" s="1090" t="s">
        <v>1378</v>
      </c>
      <c r="F260" s="1043" t="s">
        <v>1717</v>
      </c>
      <c r="G260" s="1033"/>
      <c r="H260" s="1260"/>
      <c r="I260" s="1092" t="s">
        <v>1362</v>
      </c>
      <c r="J260" s="1033"/>
      <c r="K260" s="692"/>
    </row>
    <row r="261" spans="2:11" x14ac:dyDescent="0.25">
      <c r="B261" s="1261" t="s">
        <v>1725</v>
      </c>
      <c r="C261" s="1278" t="s">
        <v>1726</v>
      </c>
      <c r="D261" s="1081" t="s">
        <v>1380</v>
      </c>
      <c r="E261" s="1082" t="s">
        <v>1381</v>
      </c>
      <c r="F261" s="1083" t="s">
        <v>1382</v>
      </c>
      <c r="G261" s="981" t="s">
        <v>1727</v>
      </c>
      <c r="H261" s="1181">
        <v>229860738</v>
      </c>
      <c r="I261" s="1085" t="s">
        <v>1384</v>
      </c>
      <c r="J261" s="981" t="s">
        <v>1728</v>
      </c>
      <c r="K261" s="692"/>
    </row>
    <row r="262" spans="2:11" x14ac:dyDescent="0.25">
      <c r="B262" s="1275" t="s">
        <v>1729</v>
      </c>
      <c r="C262" s="1276" t="s">
        <v>1730</v>
      </c>
      <c r="D262" s="744"/>
      <c r="E262" s="1277"/>
      <c r="F262" s="746" t="s">
        <v>1382</v>
      </c>
      <c r="G262" s="965"/>
      <c r="H262" s="1251"/>
      <c r="I262" s="967" t="s">
        <v>1384</v>
      </c>
      <c r="J262" s="965"/>
      <c r="K262" s="692"/>
    </row>
    <row r="263" spans="2:11" x14ac:dyDescent="0.25">
      <c r="B263" s="825"/>
      <c r="C263" s="745"/>
      <c r="D263" s="1063" t="s">
        <v>1386</v>
      </c>
      <c r="E263" s="1064" t="s">
        <v>1387</v>
      </c>
      <c r="F263" s="746" t="s">
        <v>1382</v>
      </c>
      <c r="G263" s="965"/>
      <c r="H263" s="1251"/>
      <c r="I263" s="967" t="s">
        <v>1384</v>
      </c>
      <c r="J263" s="965"/>
      <c r="K263" s="692"/>
    </row>
    <row r="264" spans="2:11" x14ac:dyDescent="0.25">
      <c r="B264" s="825"/>
      <c r="C264" s="745"/>
      <c r="D264" s="1063" t="s">
        <v>1388</v>
      </c>
      <c r="E264" s="1064" t="s">
        <v>1389</v>
      </c>
      <c r="F264" s="746" t="s">
        <v>1382</v>
      </c>
      <c r="G264" s="965"/>
      <c r="H264" s="1251"/>
      <c r="I264" s="967" t="s">
        <v>1384</v>
      </c>
      <c r="J264" s="965"/>
      <c r="K264" s="692"/>
    </row>
    <row r="265" spans="2:11" x14ac:dyDescent="0.25">
      <c r="B265" s="825"/>
      <c r="C265" s="745"/>
      <c r="D265" s="1063" t="s">
        <v>1390</v>
      </c>
      <c r="E265" s="1064" t="s">
        <v>1391</v>
      </c>
      <c r="F265" s="746" t="s">
        <v>1382</v>
      </c>
      <c r="G265" s="965"/>
      <c r="H265" s="1251"/>
      <c r="I265" s="967" t="s">
        <v>1384</v>
      </c>
      <c r="J265" s="965"/>
      <c r="K265" s="692"/>
    </row>
    <row r="266" spans="2:11" x14ac:dyDescent="0.25">
      <c r="B266" s="825"/>
      <c r="C266" s="745"/>
      <c r="D266" s="1063" t="s">
        <v>1392</v>
      </c>
      <c r="E266" s="1064" t="s">
        <v>1393</v>
      </c>
      <c r="F266" s="746" t="s">
        <v>1382</v>
      </c>
      <c r="G266" s="965"/>
      <c r="H266" s="1251"/>
      <c r="I266" s="967" t="s">
        <v>1384</v>
      </c>
      <c r="J266" s="965"/>
      <c r="K266" s="692"/>
    </row>
    <row r="267" spans="2:11" x14ac:dyDescent="0.25">
      <c r="B267" s="825"/>
      <c r="C267" s="745"/>
      <c r="D267" s="1063" t="s">
        <v>1394</v>
      </c>
      <c r="E267" s="1064" t="s">
        <v>1395</v>
      </c>
      <c r="F267" s="746" t="s">
        <v>1382</v>
      </c>
      <c r="G267" s="965"/>
      <c r="H267" s="1251"/>
      <c r="I267" s="967" t="s">
        <v>1384</v>
      </c>
      <c r="J267" s="965"/>
      <c r="K267" s="692"/>
    </row>
    <row r="268" spans="2:11" x14ac:dyDescent="0.25">
      <c r="B268" s="825"/>
      <c r="C268" s="745"/>
      <c r="D268" s="1063" t="s">
        <v>1396</v>
      </c>
      <c r="E268" s="1064" t="s">
        <v>1397</v>
      </c>
      <c r="F268" s="746" t="s">
        <v>1382</v>
      </c>
      <c r="G268" s="965"/>
      <c r="H268" s="1251"/>
      <c r="I268" s="967" t="s">
        <v>1384</v>
      </c>
      <c r="J268" s="965"/>
      <c r="K268" s="692"/>
    </row>
    <row r="269" spans="2:11" x14ac:dyDescent="0.25">
      <c r="B269" s="1042"/>
      <c r="C269" s="1088"/>
      <c r="D269" s="1089" t="s">
        <v>1398</v>
      </c>
      <c r="E269" s="1090" t="s">
        <v>1399</v>
      </c>
      <c r="F269" s="1043" t="s">
        <v>1382</v>
      </c>
      <c r="G269" s="1033"/>
      <c r="H269" s="1260"/>
      <c r="I269" s="1092" t="s">
        <v>1384</v>
      </c>
      <c r="J269" s="1033"/>
      <c r="K269" s="692"/>
    </row>
    <row r="270" spans="2:11" x14ac:dyDescent="0.25">
      <c r="B270" s="1261" t="s">
        <v>1419</v>
      </c>
      <c r="C270" s="1278" t="s">
        <v>1731</v>
      </c>
      <c r="D270" s="1081" t="s">
        <v>1401</v>
      </c>
      <c r="E270" s="1082" t="s">
        <v>1402</v>
      </c>
      <c r="F270" s="1083" t="s">
        <v>1403</v>
      </c>
      <c r="G270" s="981" t="s">
        <v>1404</v>
      </c>
      <c r="H270" s="1279"/>
      <c r="I270" s="1085" t="s">
        <v>1405</v>
      </c>
      <c r="J270" s="981" t="s">
        <v>1406</v>
      </c>
      <c r="K270" s="692"/>
    </row>
    <row r="271" spans="2:11" ht="15.75" thickBot="1" x14ac:dyDescent="0.3">
      <c r="B271" s="1280" t="s">
        <v>1227</v>
      </c>
      <c r="C271" s="1281" t="s">
        <v>1402</v>
      </c>
      <c r="D271" s="901"/>
      <c r="E271" s="1282"/>
      <c r="F271" s="1252" t="s">
        <v>1403</v>
      </c>
      <c r="G271" s="1018"/>
      <c r="H271" s="1283"/>
      <c r="I271" s="1284" t="s">
        <v>1405</v>
      </c>
      <c r="J271" s="1018"/>
      <c r="K271" s="692"/>
    </row>
    <row r="272" spans="2:11" ht="15.75" thickBot="1" x14ac:dyDescent="0.3">
      <c r="B272" s="772"/>
      <c r="C272" s="772"/>
      <c r="D272" s="772"/>
      <c r="E272" s="772"/>
      <c r="F272" s="772"/>
      <c r="G272" s="772"/>
      <c r="H272" s="1189"/>
      <c r="I272" s="772"/>
      <c r="J272" s="772"/>
      <c r="K272" s="692"/>
    </row>
    <row r="273" spans="2:11" ht="16.5" thickBot="1" x14ac:dyDescent="0.3">
      <c r="B273" s="775" t="s">
        <v>616</v>
      </c>
      <c r="C273" s="772"/>
      <c r="D273" s="772"/>
      <c r="E273" s="772"/>
      <c r="F273" s="702" t="s">
        <v>617</v>
      </c>
      <c r="G273" s="772"/>
      <c r="H273" s="1177" t="s">
        <v>618</v>
      </c>
      <c r="I273" s="955" t="s">
        <v>1407</v>
      </c>
      <c r="J273" s="956" t="s">
        <v>1408</v>
      </c>
      <c r="K273" s="692"/>
    </row>
    <row r="274" spans="2:11" x14ac:dyDescent="0.25">
      <c r="B274" s="1285">
        <v>9</v>
      </c>
      <c r="C274" s="1101" t="s">
        <v>308</v>
      </c>
      <c r="D274" s="1102">
        <v>6</v>
      </c>
      <c r="E274" s="1103" t="s">
        <v>308</v>
      </c>
      <c r="F274" s="961" t="s">
        <v>1409</v>
      </c>
      <c r="G274" s="962" t="s">
        <v>1732</v>
      </c>
      <c r="H274" s="1179">
        <v>122243165</v>
      </c>
      <c r="I274" s="715" t="s">
        <v>1411</v>
      </c>
      <c r="J274" s="712" t="s">
        <v>1412</v>
      </c>
      <c r="K274" s="692"/>
    </row>
    <row r="275" spans="2:11" x14ac:dyDescent="0.25">
      <c r="B275" s="1286">
        <v>90</v>
      </c>
      <c r="C275" s="1111" t="s">
        <v>1733</v>
      </c>
      <c r="D275" s="1110" t="s">
        <v>1415</v>
      </c>
      <c r="E275" s="1111" t="s">
        <v>1733</v>
      </c>
      <c r="F275" s="711" t="s">
        <v>1409</v>
      </c>
      <c r="G275" s="712"/>
      <c r="H275" s="1182"/>
      <c r="I275" s="715" t="s">
        <v>1411</v>
      </c>
      <c r="J275" s="712"/>
      <c r="K275" s="692"/>
    </row>
    <row r="276" spans="2:11" x14ac:dyDescent="0.25">
      <c r="B276" s="1201"/>
      <c r="C276" s="746"/>
      <c r="D276" s="1110" t="s">
        <v>1089</v>
      </c>
      <c r="E276" s="1111" t="s">
        <v>1416</v>
      </c>
      <c r="F276" s="711" t="s">
        <v>1409</v>
      </c>
      <c r="G276" s="1287"/>
      <c r="H276" s="1288"/>
      <c r="I276" s="715" t="s">
        <v>1411</v>
      </c>
      <c r="J276" s="712"/>
      <c r="K276" s="692"/>
    </row>
    <row r="277" spans="2:11" x14ac:dyDescent="0.25">
      <c r="B277" s="1201"/>
      <c r="C277" s="746"/>
      <c r="D277" s="1114" t="s">
        <v>1065</v>
      </c>
      <c r="E277" s="1115" t="s">
        <v>1734</v>
      </c>
      <c r="F277" s="711" t="s">
        <v>1409</v>
      </c>
      <c r="G277" s="1287"/>
      <c r="H277" s="1288"/>
      <c r="I277" s="715" t="s">
        <v>1411</v>
      </c>
      <c r="J277" s="712"/>
      <c r="K277" s="692"/>
    </row>
    <row r="278" spans="2:11" x14ac:dyDescent="0.25">
      <c r="B278" s="1201"/>
      <c r="C278" s="746"/>
      <c r="D278" s="1114" t="s">
        <v>1084</v>
      </c>
      <c r="E278" s="1115" t="s">
        <v>1418</v>
      </c>
      <c r="F278" s="711" t="s">
        <v>1409</v>
      </c>
      <c r="G278" s="1287"/>
      <c r="H278" s="1288"/>
      <c r="I278" s="715" t="s">
        <v>1411</v>
      </c>
      <c r="J278" s="712"/>
      <c r="K278" s="692"/>
    </row>
    <row r="279" spans="2:11" x14ac:dyDescent="0.25">
      <c r="B279" s="1201"/>
      <c r="C279" s="746"/>
      <c r="D279" s="1114" t="s">
        <v>1419</v>
      </c>
      <c r="E279" s="1115" t="s">
        <v>1420</v>
      </c>
      <c r="F279" s="711" t="s">
        <v>1409</v>
      </c>
      <c r="G279" s="1287"/>
      <c r="H279" s="1288"/>
      <c r="I279" s="715" t="s">
        <v>1411</v>
      </c>
      <c r="J279" s="712"/>
      <c r="K279" s="692"/>
    </row>
    <row r="280" spans="2:11" x14ac:dyDescent="0.25">
      <c r="B280" s="1201"/>
      <c r="C280" s="746"/>
      <c r="D280" s="1114" t="s">
        <v>1421</v>
      </c>
      <c r="E280" s="1115" t="s">
        <v>1422</v>
      </c>
      <c r="F280" s="711" t="s">
        <v>1409</v>
      </c>
      <c r="G280" s="1287"/>
      <c r="H280" s="1288"/>
      <c r="I280" s="715" t="s">
        <v>1411</v>
      </c>
      <c r="J280" s="712"/>
      <c r="K280" s="692"/>
    </row>
    <row r="281" spans="2:11" x14ac:dyDescent="0.25">
      <c r="B281" s="1201"/>
      <c r="C281" s="746"/>
      <c r="D281" s="1110">
        <v>68</v>
      </c>
      <c r="E281" s="1111" t="s">
        <v>1424</v>
      </c>
      <c r="F281" s="711" t="s">
        <v>1409</v>
      </c>
      <c r="G281" s="1287"/>
      <c r="H281" s="1288"/>
      <c r="I281" s="715" t="s">
        <v>1411</v>
      </c>
      <c r="J281" s="712"/>
      <c r="K281" s="692"/>
    </row>
    <row r="282" spans="2:11" x14ac:dyDescent="0.25">
      <c r="B282" s="1286">
        <v>91</v>
      </c>
      <c r="C282" s="1109" t="s">
        <v>1735</v>
      </c>
      <c r="D282" s="1114" t="s">
        <v>1060</v>
      </c>
      <c r="E282" s="1115" t="s">
        <v>1426</v>
      </c>
      <c r="F282" s="711" t="s">
        <v>1736</v>
      </c>
      <c r="G282" s="965" t="s">
        <v>1737</v>
      </c>
      <c r="H282" s="1179">
        <v>184697628</v>
      </c>
      <c r="I282" s="715" t="s">
        <v>1411</v>
      </c>
      <c r="J282" s="712"/>
      <c r="K282" s="692"/>
    </row>
    <row r="283" spans="2:11" x14ac:dyDescent="0.25">
      <c r="B283" s="1289" t="s">
        <v>1738</v>
      </c>
      <c r="C283" s="1290" t="s">
        <v>1739</v>
      </c>
      <c r="D283" s="1291" t="s">
        <v>1431</v>
      </c>
      <c r="E283" s="1292" t="s">
        <v>1432</v>
      </c>
      <c r="F283" s="1043" t="s">
        <v>1433</v>
      </c>
      <c r="G283" s="1033" t="s">
        <v>1434</v>
      </c>
      <c r="H283" s="1180">
        <v>20286487</v>
      </c>
      <c r="I283" s="1092" t="s">
        <v>1411</v>
      </c>
      <c r="J283" s="1033"/>
      <c r="K283" s="692"/>
    </row>
    <row r="284" spans="2:11" x14ac:dyDescent="0.25">
      <c r="B284" s="1286">
        <v>92</v>
      </c>
      <c r="C284" s="1109" t="s">
        <v>1740</v>
      </c>
      <c r="D284" s="1114" t="s">
        <v>1437</v>
      </c>
      <c r="E284" s="1115" t="s">
        <v>310</v>
      </c>
      <c r="F284" s="711" t="s">
        <v>1438</v>
      </c>
      <c r="G284" s="712" t="s">
        <v>1741</v>
      </c>
      <c r="H284" s="1179">
        <v>0</v>
      </c>
      <c r="I284" s="715" t="s">
        <v>1440</v>
      </c>
      <c r="J284" s="712" t="s">
        <v>1441</v>
      </c>
      <c r="K284" s="692"/>
    </row>
    <row r="285" spans="2:11" x14ac:dyDescent="0.25">
      <c r="B285" s="1286">
        <v>921</v>
      </c>
      <c r="C285" s="1109" t="s">
        <v>1742</v>
      </c>
      <c r="D285" s="1114" t="s">
        <v>1442</v>
      </c>
      <c r="E285" s="1115" t="s">
        <v>1443</v>
      </c>
      <c r="F285" s="711" t="s">
        <v>1743</v>
      </c>
      <c r="G285" s="712" t="s">
        <v>1744</v>
      </c>
      <c r="H285" s="1179">
        <v>80345308</v>
      </c>
      <c r="I285" s="715" t="s">
        <v>1440</v>
      </c>
      <c r="J285" s="712"/>
      <c r="K285" s="692"/>
    </row>
    <row r="286" spans="2:11" x14ac:dyDescent="0.25">
      <c r="B286" s="1289">
        <v>928</v>
      </c>
      <c r="C286" s="1290" t="s">
        <v>1494</v>
      </c>
      <c r="D286" s="1291" t="s">
        <v>1444</v>
      </c>
      <c r="E286" s="1292" t="s">
        <v>1445</v>
      </c>
      <c r="F286" s="719" t="s">
        <v>1745</v>
      </c>
      <c r="G286" s="720" t="s">
        <v>1746</v>
      </c>
      <c r="H286" s="1180">
        <v>196596708</v>
      </c>
      <c r="I286" s="723" t="s">
        <v>1440</v>
      </c>
      <c r="J286" s="720"/>
      <c r="K286" s="692"/>
    </row>
    <row r="287" spans="2:11" x14ac:dyDescent="0.25">
      <c r="B287" s="1293" t="s">
        <v>1747</v>
      </c>
      <c r="C287" s="1294" t="s">
        <v>311</v>
      </c>
      <c r="D287" s="1128" t="s">
        <v>1448</v>
      </c>
      <c r="E287" s="1129" t="s">
        <v>311</v>
      </c>
      <c r="F287" s="1130" t="s">
        <v>1449</v>
      </c>
      <c r="G287" s="1295" t="s">
        <v>1450</v>
      </c>
      <c r="H287" s="1296">
        <v>122909469</v>
      </c>
      <c r="I287" s="1131" t="s">
        <v>1451</v>
      </c>
      <c r="J287" s="1295" t="s">
        <v>1452</v>
      </c>
      <c r="K287" s="692"/>
    </row>
    <row r="288" spans="2:11" x14ac:dyDescent="0.25">
      <c r="B288" s="1289" t="s">
        <v>1748</v>
      </c>
      <c r="C288" s="1290" t="s">
        <v>312</v>
      </c>
      <c r="D288" s="1291" t="s">
        <v>1457</v>
      </c>
      <c r="E288" s="1292" t="s">
        <v>312</v>
      </c>
      <c r="F288" s="719" t="s">
        <v>1458</v>
      </c>
      <c r="G288" s="720" t="s">
        <v>1459</v>
      </c>
      <c r="H288" s="1180">
        <v>392940357</v>
      </c>
      <c r="I288" s="723" t="s">
        <v>1460</v>
      </c>
      <c r="J288" s="720" t="s">
        <v>1461</v>
      </c>
      <c r="K288" s="692"/>
    </row>
    <row r="289" spans="2:11" ht="15.75" thickBot="1" x14ac:dyDescent="0.3">
      <c r="B289" s="1297">
        <v>96</v>
      </c>
      <c r="C289" s="1298" t="s">
        <v>1462</v>
      </c>
      <c r="D289" s="1299" t="s">
        <v>1463</v>
      </c>
      <c r="E289" s="1298" t="s">
        <v>1462</v>
      </c>
      <c r="F289" s="768" t="s">
        <v>1464</v>
      </c>
      <c r="G289" s="765" t="s">
        <v>1465</v>
      </c>
      <c r="H289" s="1188"/>
      <c r="I289" s="768" t="s">
        <v>1466</v>
      </c>
      <c r="J289" s="765" t="s">
        <v>1467</v>
      </c>
    </row>
    <row r="290" spans="2:11" x14ac:dyDescent="0.25">
      <c r="B290" s="692"/>
      <c r="C290" s="692"/>
      <c r="D290" s="692"/>
      <c r="E290" s="692"/>
      <c r="K290" s="692"/>
    </row>
  </sheetData>
  <mergeCells count="7">
    <mergeCell ref="B1:J1"/>
    <mergeCell ref="B2:E2"/>
    <mergeCell ref="F2:J2"/>
    <mergeCell ref="B3:C3"/>
    <mergeCell ref="D3:E3"/>
    <mergeCell ref="F3:G3"/>
    <mergeCell ref="I3:J3"/>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0"/>
  <sheetViews>
    <sheetView workbookViewId="0">
      <pane xSplit="1" ySplit="3" topLeftCell="B49" activePane="bottomRight" state="frozen"/>
      <selection pane="topRight" activeCell="B1" sqref="B1"/>
      <selection pane="bottomLeft" activeCell="A4" sqref="A4"/>
      <selection pane="bottomRight" activeCell="D79" sqref="D79"/>
    </sheetView>
  </sheetViews>
  <sheetFormatPr baseColWidth="10" defaultColWidth="11.42578125" defaultRowHeight="12.75" x14ac:dyDescent="0.25"/>
  <cols>
    <col min="1" max="1" width="4.7109375" style="1308" customWidth="1"/>
    <col min="2" max="2" width="14.5703125" style="1385" customWidth="1"/>
    <col min="3" max="3" width="60.140625" style="1385" customWidth="1"/>
    <col min="4" max="4" width="20.28515625" style="1385" customWidth="1"/>
    <col min="5" max="5" width="75.85546875" style="1385" customWidth="1"/>
    <col min="6" max="6" width="6.5703125" style="1308" customWidth="1"/>
    <col min="7" max="7" width="81.85546875" style="1308" customWidth="1"/>
    <col min="8" max="8" width="16.42578125" style="1432" customWidth="1"/>
    <col min="9" max="9" width="6.5703125" style="1308" customWidth="1"/>
    <col min="10" max="10" width="80.140625" style="1308" customWidth="1"/>
    <col min="11" max="11" width="52.85546875" style="1308" customWidth="1"/>
    <col min="12" max="12" width="2" style="1309" customWidth="1"/>
    <col min="13" max="13" width="2" style="1308" customWidth="1"/>
    <col min="14" max="14" width="11.42578125" style="1308"/>
    <col min="15" max="15" width="11.140625" style="1308" customWidth="1"/>
    <col min="16" max="16384" width="11.42578125" style="1308"/>
  </cols>
  <sheetData>
    <row r="1" spans="2:11" s="692" customFormat="1" ht="24" thickBot="1" x14ac:dyDescent="0.3">
      <c r="B1" s="1750" t="s">
        <v>1749</v>
      </c>
      <c r="C1" s="1751"/>
      <c r="D1" s="1751"/>
      <c r="E1" s="1751"/>
      <c r="F1" s="1751"/>
      <c r="G1" s="1751"/>
      <c r="H1" s="1751"/>
      <c r="I1" s="1751"/>
      <c r="J1" s="1752"/>
      <c r="K1"/>
    </row>
    <row r="2" spans="2:11" s="692" customFormat="1" ht="21" thickBot="1" x14ac:dyDescent="0.3">
      <c r="B2" s="1753" t="s">
        <v>1750</v>
      </c>
      <c r="C2" s="1754"/>
      <c r="D2" s="1754"/>
      <c r="E2" s="1755"/>
      <c r="F2" s="1753" t="s">
        <v>609</v>
      </c>
      <c r="G2" s="1754"/>
      <c r="H2" s="1754"/>
      <c r="I2" s="1754"/>
      <c r="J2" s="1755"/>
      <c r="K2"/>
    </row>
    <row r="3" spans="2:11" s="692" customFormat="1" ht="21" thickBot="1" x14ac:dyDescent="0.3">
      <c r="B3" s="1756" t="s">
        <v>1751</v>
      </c>
      <c r="C3" s="1757"/>
      <c r="D3" s="1756" t="s">
        <v>611</v>
      </c>
      <c r="E3" s="1757"/>
      <c r="F3" s="1758" t="s">
        <v>1752</v>
      </c>
      <c r="G3" s="1760"/>
      <c r="H3" s="1301" t="s">
        <v>613</v>
      </c>
      <c r="I3" s="1758" t="s">
        <v>614</v>
      </c>
      <c r="J3" s="1759"/>
      <c r="K3"/>
    </row>
    <row r="4" spans="2:11" s="692" customFormat="1" ht="21" thickBot="1" x14ac:dyDescent="0.3">
      <c r="B4" s="1302"/>
      <c r="C4" s="1302"/>
      <c r="D4" s="1302"/>
      <c r="E4" s="1302"/>
      <c r="F4" s="1303"/>
      <c r="G4" s="1303"/>
      <c r="H4" s="1304"/>
      <c r="I4" s="1303"/>
      <c r="J4" s="1303"/>
      <c r="K4"/>
    </row>
    <row r="5" spans="2:11" s="692" customFormat="1" ht="24" thickBot="1" x14ac:dyDescent="0.3">
      <c r="B5" s="700" t="s">
        <v>616</v>
      </c>
      <c r="D5" s="701"/>
      <c r="E5" s="701"/>
      <c r="F5" s="702" t="s">
        <v>617</v>
      </c>
      <c r="G5" s="702"/>
      <c r="H5" s="704" t="s">
        <v>618</v>
      </c>
      <c r="I5" s="706" t="s">
        <v>620</v>
      </c>
      <c r="J5" s="707" t="s">
        <v>621</v>
      </c>
    </row>
    <row r="6" spans="2:11" s="692" customFormat="1" ht="15" x14ac:dyDescent="0.25">
      <c r="B6" s="708" t="s">
        <v>622</v>
      </c>
      <c r="C6" s="1178" t="s">
        <v>1478</v>
      </c>
      <c r="D6" s="710" t="s">
        <v>622</v>
      </c>
      <c r="E6" s="1178" t="s">
        <v>1478</v>
      </c>
      <c r="F6" s="711" t="s">
        <v>624</v>
      </c>
      <c r="G6" s="712" t="s">
        <v>625</v>
      </c>
      <c r="H6" s="853">
        <v>523816512</v>
      </c>
      <c r="I6" s="715" t="s">
        <v>626</v>
      </c>
      <c r="J6" s="712" t="s">
        <v>627</v>
      </c>
    </row>
    <row r="7" spans="2:11" s="692" customFormat="1" ht="15" x14ac:dyDescent="0.25">
      <c r="B7" s="1305" t="s">
        <v>628</v>
      </c>
      <c r="C7" s="717" t="s">
        <v>257</v>
      </c>
      <c r="D7" s="716" t="s">
        <v>629</v>
      </c>
      <c r="E7" s="718" t="s">
        <v>257</v>
      </c>
      <c r="F7" s="719" t="s">
        <v>630</v>
      </c>
      <c r="G7" s="720" t="s">
        <v>631</v>
      </c>
      <c r="H7" s="1143">
        <v>105341215</v>
      </c>
      <c r="I7" s="723" t="s">
        <v>626</v>
      </c>
      <c r="J7" s="1306"/>
    </row>
    <row r="8" spans="2:11" ht="15" x14ac:dyDescent="0.25">
      <c r="B8" s="1307">
        <v>0</v>
      </c>
      <c r="C8" s="725" t="s">
        <v>256</v>
      </c>
      <c r="D8" s="724">
        <v>0</v>
      </c>
      <c r="E8" s="726" t="s">
        <v>256</v>
      </c>
      <c r="F8" s="727" t="s">
        <v>632</v>
      </c>
      <c r="G8" s="728" t="s">
        <v>633</v>
      </c>
      <c r="H8" s="1154">
        <v>745368720</v>
      </c>
      <c r="I8" s="731" t="s">
        <v>634</v>
      </c>
      <c r="J8" s="728" t="s">
        <v>1753</v>
      </c>
    </row>
    <row r="9" spans="2:11" ht="14.25" x14ac:dyDescent="0.25">
      <c r="B9" s="732" t="s">
        <v>636</v>
      </c>
      <c r="C9" s="1310" t="s">
        <v>258</v>
      </c>
      <c r="D9" s="732" t="s">
        <v>636</v>
      </c>
      <c r="E9" s="747" t="s">
        <v>258</v>
      </c>
      <c r="F9" s="711" t="s">
        <v>632</v>
      </c>
      <c r="G9" s="712"/>
      <c r="H9" s="853"/>
      <c r="I9" s="715" t="s">
        <v>634</v>
      </c>
      <c r="J9" s="712"/>
    </row>
    <row r="10" spans="2:11" ht="14.25" x14ac:dyDescent="0.25">
      <c r="B10" s="732" t="s">
        <v>637</v>
      </c>
      <c r="C10" s="1310" t="s">
        <v>638</v>
      </c>
      <c r="D10" s="732" t="s">
        <v>637</v>
      </c>
      <c r="E10" s="747" t="s">
        <v>638</v>
      </c>
      <c r="F10" s="711" t="s">
        <v>632</v>
      </c>
      <c r="G10" s="712"/>
      <c r="H10" s="853"/>
      <c r="I10" s="715" t="s">
        <v>634</v>
      </c>
      <c r="J10" s="712"/>
    </row>
    <row r="11" spans="2:11" ht="14.25" x14ac:dyDescent="0.25">
      <c r="B11" s="744"/>
      <c r="C11" s="826"/>
      <c r="D11" s="732" t="s">
        <v>645</v>
      </c>
      <c r="E11" s="747" t="s">
        <v>644</v>
      </c>
      <c r="F11" s="711" t="s">
        <v>632</v>
      </c>
      <c r="G11" s="712"/>
      <c r="H11" s="853"/>
      <c r="I11" s="715" t="s">
        <v>634</v>
      </c>
      <c r="J11" s="712"/>
    </row>
    <row r="12" spans="2:11" ht="14.25" x14ac:dyDescent="0.25">
      <c r="B12" s="744"/>
      <c r="C12" s="826"/>
      <c r="D12" s="732" t="s">
        <v>643</v>
      </c>
      <c r="E12" s="747" t="s">
        <v>649</v>
      </c>
      <c r="F12" s="711" t="s">
        <v>632</v>
      </c>
      <c r="G12" s="712"/>
      <c r="H12" s="853"/>
      <c r="I12" s="715" t="s">
        <v>634</v>
      </c>
      <c r="J12" s="712"/>
    </row>
    <row r="13" spans="2:11" ht="14.25" x14ac:dyDescent="0.25">
      <c r="B13" s="744"/>
      <c r="C13" s="746"/>
      <c r="D13" s="732" t="s">
        <v>648</v>
      </c>
      <c r="E13" s="747" t="s">
        <v>1484</v>
      </c>
      <c r="F13" s="711" t="s">
        <v>632</v>
      </c>
      <c r="G13" s="712"/>
      <c r="H13" s="853"/>
      <c r="I13" s="715" t="s">
        <v>634</v>
      </c>
      <c r="J13" s="712"/>
    </row>
    <row r="14" spans="2:11" ht="14.25" x14ac:dyDescent="0.25">
      <c r="B14" s="744"/>
      <c r="C14" s="746"/>
      <c r="D14" s="732" t="s">
        <v>652</v>
      </c>
      <c r="E14" s="747" t="s">
        <v>658</v>
      </c>
      <c r="F14" s="711" t="s">
        <v>632</v>
      </c>
      <c r="G14" s="712"/>
      <c r="H14" s="853"/>
      <c r="I14" s="715" t="s">
        <v>634</v>
      </c>
      <c r="J14" s="712"/>
    </row>
    <row r="15" spans="2:11" ht="14.25" x14ac:dyDescent="0.25">
      <c r="B15" s="744"/>
      <c r="C15" s="746"/>
      <c r="D15" s="732" t="s">
        <v>657</v>
      </c>
      <c r="E15" s="747" t="s">
        <v>1485</v>
      </c>
      <c r="F15" s="711" t="s">
        <v>632</v>
      </c>
      <c r="G15" s="712"/>
      <c r="H15" s="853"/>
      <c r="I15" s="715" t="s">
        <v>634</v>
      </c>
      <c r="J15" s="712"/>
    </row>
    <row r="16" spans="2:11" ht="14.25" x14ac:dyDescent="0.25">
      <c r="B16" s="732" t="s">
        <v>1754</v>
      </c>
      <c r="C16" s="1311" t="s">
        <v>642</v>
      </c>
      <c r="D16" s="732" t="s">
        <v>641</v>
      </c>
      <c r="E16" s="747" t="s">
        <v>642</v>
      </c>
      <c r="F16" s="711" t="s">
        <v>632</v>
      </c>
      <c r="G16" s="712"/>
      <c r="H16" s="853"/>
      <c r="I16" s="715" t="s">
        <v>634</v>
      </c>
      <c r="J16" s="712"/>
    </row>
    <row r="17" spans="2:10" ht="14.25" x14ac:dyDescent="0.25">
      <c r="B17" s="716" t="s">
        <v>1755</v>
      </c>
      <c r="C17" s="1312" t="s">
        <v>640</v>
      </c>
      <c r="D17" s="716" t="s">
        <v>639</v>
      </c>
      <c r="E17" s="1312" t="s">
        <v>640</v>
      </c>
      <c r="F17" s="723" t="s">
        <v>1488</v>
      </c>
      <c r="G17" s="720" t="s">
        <v>1489</v>
      </c>
      <c r="H17" s="1143">
        <v>1665561392</v>
      </c>
      <c r="I17" s="723" t="s">
        <v>634</v>
      </c>
      <c r="J17" s="720"/>
    </row>
    <row r="18" spans="2:10" ht="14.25" x14ac:dyDescent="0.25">
      <c r="B18" s="741" t="s">
        <v>639</v>
      </c>
      <c r="C18" s="725" t="s">
        <v>1756</v>
      </c>
      <c r="D18" s="741" t="s">
        <v>665</v>
      </c>
      <c r="E18" s="725" t="s">
        <v>666</v>
      </c>
      <c r="F18" s="727" t="s">
        <v>667</v>
      </c>
      <c r="G18" s="728" t="s">
        <v>1757</v>
      </c>
      <c r="H18" s="1154">
        <v>96392026</v>
      </c>
      <c r="I18" s="731" t="s">
        <v>669</v>
      </c>
      <c r="J18" s="728" t="s">
        <v>670</v>
      </c>
    </row>
    <row r="19" spans="2:10" ht="14.25" x14ac:dyDescent="0.25">
      <c r="B19" s="744"/>
      <c r="C19" s="746"/>
      <c r="D19" s="732" t="s">
        <v>671</v>
      </c>
      <c r="E19" s="747" t="s">
        <v>672</v>
      </c>
      <c r="F19" s="711" t="s">
        <v>667</v>
      </c>
      <c r="G19" s="712"/>
      <c r="H19" s="853"/>
      <c r="I19" s="715" t="s">
        <v>669</v>
      </c>
      <c r="J19" s="712"/>
    </row>
    <row r="20" spans="2:10" ht="14.25" x14ac:dyDescent="0.25">
      <c r="B20" s="732" t="s">
        <v>645</v>
      </c>
      <c r="C20" s="1311" t="s">
        <v>1758</v>
      </c>
      <c r="D20" s="732" t="s">
        <v>673</v>
      </c>
      <c r="E20" s="747" t="s">
        <v>674</v>
      </c>
      <c r="F20" s="711" t="s">
        <v>1759</v>
      </c>
      <c r="G20" s="712" t="s">
        <v>1760</v>
      </c>
      <c r="H20" s="853">
        <v>30893753</v>
      </c>
      <c r="I20" s="715" t="s">
        <v>669</v>
      </c>
      <c r="J20" s="712"/>
    </row>
    <row r="21" spans="2:10" ht="14.25" x14ac:dyDescent="0.25">
      <c r="B21" s="732" t="s">
        <v>643</v>
      </c>
      <c r="C21" s="1311" t="s">
        <v>676</v>
      </c>
      <c r="D21" s="732" t="s">
        <v>675</v>
      </c>
      <c r="E21" s="747" t="s">
        <v>676</v>
      </c>
      <c r="F21" s="711" t="s">
        <v>1761</v>
      </c>
      <c r="G21" s="712" t="s">
        <v>1762</v>
      </c>
      <c r="H21" s="853">
        <v>842836</v>
      </c>
      <c r="I21" s="715" t="s">
        <v>669</v>
      </c>
      <c r="J21" s="712"/>
    </row>
    <row r="22" spans="2:10" ht="14.25" x14ac:dyDescent="0.25">
      <c r="B22" s="732" t="s">
        <v>641</v>
      </c>
      <c r="C22" s="747" t="s">
        <v>1763</v>
      </c>
      <c r="D22" s="732" t="s">
        <v>677</v>
      </c>
      <c r="E22" s="747" t="s">
        <v>678</v>
      </c>
      <c r="F22" s="711" t="s">
        <v>1764</v>
      </c>
      <c r="G22" s="712" t="s">
        <v>1765</v>
      </c>
      <c r="H22" s="853">
        <v>1994348</v>
      </c>
      <c r="I22" s="715" t="s">
        <v>669</v>
      </c>
      <c r="J22" s="712"/>
    </row>
    <row r="23" spans="2:10" ht="14.25" x14ac:dyDescent="0.25">
      <c r="B23" s="744"/>
      <c r="C23" s="748"/>
      <c r="D23" s="732" t="s">
        <v>679</v>
      </c>
      <c r="E23" s="747" t="s">
        <v>680</v>
      </c>
      <c r="F23" s="711" t="s">
        <v>1764</v>
      </c>
      <c r="G23" s="712"/>
      <c r="H23" s="853"/>
      <c r="I23" s="715" t="s">
        <v>669</v>
      </c>
      <c r="J23" s="712"/>
    </row>
    <row r="24" spans="2:10" ht="14.25" x14ac:dyDescent="0.25">
      <c r="B24" s="744"/>
      <c r="C24" s="826"/>
      <c r="D24" s="732" t="s">
        <v>681</v>
      </c>
      <c r="E24" s="747" t="s">
        <v>682</v>
      </c>
      <c r="F24" s="711" t="s">
        <v>1764</v>
      </c>
      <c r="G24" s="712"/>
      <c r="H24" s="853"/>
      <c r="I24" s="715" t="s">
        <v>669</v>
      </c>
      <c r="J24" s="712"/>
    </row>
    <row r="25" spans="2:10" ht="14.25" x14ac:dyDescent="0.25">
      <c r="B25" s="744"/>
      <c r="C25" s="746"/>
      <c r="D25" s="732" t="s">
        <v>683</v>
      </c>
      <c r="E25" s="747" t="s">
        <v>684</v>
      </c>
      <c r="F25" s="711" t="s">
        <v>1764</v>
      </c>
      <c r="G25" s="712"/>
      <c r="H25" s="853"/>
      <c r="I25" s="715" t="s">
        <v>669</v>
      </c>
      <c r="J25" s="712"/>
    </row>
    <row r="26" spans="2:10" ht="14.25" x14ac:dyDescent="0.25">
      <c r="B26" s="750"/>
      <c r="C26" s="1043"/>
      <c r="D26" s="716" t="s">
        <v>685</v>
      </c>
      <c r="E26" s="740" t="s">
        <v>1766</v>
      </c>
      <c r="F26" s="719" t="s">
        <v>1764</v>
      </c>
      <c r="G26" s="720"/>
      <c r="H26" s="1143"/>
      <c r="I26" s="723" t="s">
        <v>669</v>
      </c>
      <c r="J26" s="720"/>
    </row>
    <row r="27" spans="2:10" ht="28.5" x14ac:dyDescent="0.25">
      <c r="B27" s="741" t="s">
        <v>689</v>
      </c>
      <c r="C27" s="743" t="s">
        <v>1767</v>
      </c>
      <c r="D27" s="741" t="s">
        <v>689</v>
      </c>
      <c r="E27" s="725" t="s">
        <v>690</v>
      </c>
      <c r="F27" s="727" t="s">
        <v>691</v>
      </c>
      <c r="G27" s="1313" t="s">
        <v>692</v>
      </c>
      <c r="H27" s="1314">
        <v>0</v>
      </c>
      <c r="I27" s="731" t="s">
        <v>693</v>
      </c>
      <c r="J27" s="755" t="s">
        <v>694</v>
      </c>
    </row>
    <row r="28" spans="2:10" ht="14.25" x14ac:dyDescent="0.25">
      <c r="B28" s="732" t="s">
        <v>719</v>
      </c>
      <c r="C28" s="734" t="s">
        <v>698</v>
      </c>
      <c r="D28" s="732" t="s">
        <v>697</v>
      </c>
      <c r="E28" s="747" t="s">
        <v>698</v>
      </c>
      <c r="F28" s="711" t="s">
        <v>699</v>
      </c>
      <c r="G28" s="712" t="s">
        <v>1768</v>
      </c>
      <c r="H28" s="853">
        <v>6140196</v>
      </c>
      <c r="I28" s="715" t="s">
        <v>693</v>
      </c>
      <c r="J28" s="712"/>
    </row>
    <row r="29" spans="2:10" ht="14.25" x14ac:dyDescent="0.25">
      <c r="B29" s="732" t="s">
        <v>697</v>
      </c>
      <c r="C29" s="734" t="s">
        <v>716</v>
      </c>
      <c r="D29" s="732" t="s">
        <v>715</v>
      </c>
      <c r="E29" s="747" t="s">
        <v>716</v>
      </c>
      <c r="F29" s="711" t="s">
        <v>1769</v>
      </c>
      <c r="G29" s="712" t="s">
        <v>1770</v>
      </c>
      <c r="H29" s="853">
        <v>4985649</v>
      </c>
      <c r="I29" s="715" t="s">
        <v>693</v>
      </c>
      <c r="J29" s="712"/>
    </row>
    <row r="30" spans="2:10" ht="14.25" x14ac:dyDescent="0.25">
      <c r="B30" s="732" t="s">
        <v>715</v>
      </c>
      <c r="C30" s="734" t="s">
        <v>1771</v>
      </c>
      <c r="D30" s="732" t="s">
        <v>719</v>
      </c>
      <c r="E30" s="747" t="s">
        <v>720</v>
      </c>
      <c r="F30" s="711" t="s">
        <v>1772</v>
      </c>
      <c r="G30" s="712" t="s">
        <v>1773</v>
      </c>
      <c r="H30" s="853">
        <v>15868706</v>
      </c>
      <c r="I30" s="715" t="s">
        <v>693</v>
      </c>
      <c r="J30" s="712"/>
    </row>
    <row r="31" spans="2:10" ht="14.25" x14ac:dyDescent="0.25">
      <c r="B31" s="732" t="s">
        <v>721</v>
      </c>
      <c r="C31" s="734" t="s">
        <v>722</v>
      </c>
      <c r="D31" s="732" t="s">
        <v>721</v>
      </c>
      <c r="E31" s="747" t="s">
        <v>722</v>
      </c>
      <c r="F31" s="711" t="s">
        <v>1774</v>
      </c>
      <c r="G31" s="712" t="s">
        <v>1775</v>
      </c>
      <c r="H31" s="853">
        <v>10053475</v>
      </c>
      <c r="I31" s="715" t="s">
        <v>693</v>
      </c>
      <c r="J31" s="712"/>
    </row>
    <row r="32" spans="2:10" ht="14.25" x14ac:dyDescent="0.25">
      <c r="B32" s="732" t="s">
        <v>723</v>
      </c>
      <c r="C32" s="734" t="s">
        <v>1776</v>
      </c>
      <c r="D32" s="732" t="s">
        <v>723</v>
      </c>
      <c r="E32" s="734" t="s">
        <v>1424</v>
      </c>
      <c r="F32" s="711" t="s">
        <v>717</v>
      </c>
      <c r="G32" s="712" t="s">
        <v>1777</v>
      </c>
      <c r="H32" s="853">
        <v>13147595</v>
      </c>
      <c r="I32" s="715" t="s">
        <v>693</v>
      </c>
      <c r="J32" s="712"/>
    </row>
    <row r="33" spans="2:10" ht="14.25" x14ac:dyDescent="0.25">
      <c r="B33" s="1315">
        <v>6</v>
      </c>
      <c r="C33" s="1316" t="s">
        <v>702</v>
      </c>
      <c r="D33" s="1317" t="s">
        <v>701</v>
      </c>
      <c r="E33" s="1318" t="s">
        <v>702</v>
      </c>
      <c r="F33" s="711" t="s">
        <v>1778</v>
      </c>
      <c r="G33" s="712" t="s">
        <v>1779</v>
      </c>
      <c r="H33" s="853">
        <v>0</v>
      </c>
      <c r="I33" s="715" t="s">
        <v>693</v>
      </c>
      <c r="J33" s="712"/>
    </row>
    <row r="34" spans="2:10" ht="14.25" x14ac:dyDescent="0.25">
      <c r="B34" s="993" t="s">
        <v>1089</v>
      </c>
      <c r="C34" s="994" t="s">
        <v>704</v>
      </c>
      <c r="D34" s="1319" t="s">
        <v>703</v>
      </c>
      <c r="E34" s="1318" t="s">
        <v>704</v>
      </c>
      <c r="F34" s="711" t="s">
        <v>1780</v>
      </c>
      <c r="G34" s="712" t="s">
        <v>1781</v>
      </c>
      <c r="H34" s="853">
        <v>92892492</v>
      </c>
      <c r="I34" s="715" t="s">
        <v>693</v>
      </c>
      <c r="J34" s="712"/>
    </row>
    <row r="35" spans="2:10" ht="14.25" x14ac:dyDescent="0.25">
      <c r="B35" s="993" t="s">
        <v>1060</v>
      </c>
      <c r="C35" s="994" t="s">
        <v>706</v>
      </c>
      <c r="D35" s="1319" t="s">
        <v>705</v>
      </c>
      <c r="E35" s="1318" t="s">
        <v>706</v>
      </c>
      <c r="F35" s="711" t="s">
        <v>1782</v>
      </c>
      <c r="G35" s="712" t="s">
        <v>1783</v>
      </c>
      <c r="H35" s="853">
        <v>813553732</v>
      </c>
      <c r="I35" s="715" t="s">
        <v>693</v>
      </c>
      <c r="J35" s="712"/>
    </row>
    <row r="36" spans="2:10" ht="14.25" x14ac:dyDescent="0.25">
      <c r="B36" s="993" t="s">
        <v>1065</v>
      </c>
      <c r="C36" s="994" t="s">
        <v>1494</v>
      </c>
      <c r="D36" s="1319" t="s">
        <v>707</v>
      </c>
      <c r="E36" s="1318" t="s">
        <v>708</v>
      </c>
      <c r="F36" s="711" t="s">
        <v>1784</v>
      </c>
      <c r="G36" s="712" t="s">
        <v>1785</v>
      </c>
      <c r="H36" s="853">
        <v>41000</v>
      </c>
      <c r="I36" s="715" t="s">
        <v>693</v>
      </c>
      <c r="J36" s="712"/>
    </row>
    <row r="37" spans="2:10" ht="14.25" x14ac:dyDescent="0.25">
      <c r="B37" s="993" t="s">
        <v>1786</v>
      </c>
      <c r="C37" s="994" t="s">
        <v>710</v>
      </c>
      <c r="D37" s="1319" t="s">
        <v>709</v>
      </c>
      <c r="E37" s="1318" t="s">
        <v>710</v>
      </c>
      <c r="F37" s="711" t="s">
        <v>1787</v>
      </c>
      <c r="G37" s="712" t="s">
        <v>1788</v>
      </c>
      <c r="H37" s="853">
        <v>1370033437</v>
      </c>
      <c r="I37" s="715" t="s">
        <v>693</v>
      </c>
      <c r="J37" s="712"/>
    </row>
    <row r="38" spans="2:10" ht="14.25" x14ac:dyDescent="0.25">
      <c r="B38" s="1320" t="s">
        <v>1437</v>
      </c>
      <c r="C38" s="1321" t="s">
        <v>712</v>
      </c>
      <c r="D38" s="1322" t="s">
        <v>711</v>
      </c>
      <c r="E38" s="1323" t="s">
        <v>712</v>
      </c>
      <c r="F38" s="719" t="s">
        <v>1789</v>
      </c>
      <c r="G38" s="720" t="s">
        <v>1790</v>
      </c>
      <c r="H38" s="1143">
        <v>14043881</v>
      </c>
      <c r="I38" s="723" t="s">
        <v>693</v>
      </c>
      <c r="J38" s="720"/>
    </row>
    <row r="39" spans="2:10" ht="15" thickBot="1" x14ac:dyDescent="0.3">
      <c r="B39" s="761" t="s">
        <v>701</v>
      </c>
      <c r="C39" s="1324" t="s">
        <v>725</v>
      </c>
      <c r="D39" s="761" t="s">
        <v>726</v>
      </c>
      <c r="E39" s="763" t="s">
        <v>725</v>
      </c>
      <c r="F39" s="764" t="s">
        <v>727</v>
      </c>
      <c r="G39" s="765" t="s">
        <v>728</v>
      </c>
      <c r="H39" s="1145"/>
      <c r="I39" s="768" t="s">
        <v>729</v>
      </c>
      <c r="J39" s="765" t="s">
        <v>730</v>
      </c>
    </row>
    <row r="40" spans="2:10" ht="15" thickBot="1" x14ac:dyDescent="0.3">
      <c r="B40" s="1325"/>
      <c r="C40" s="1326"/>
      <c r="D40" s="1325"/>
      <c r="E40" s="1326"/>
      <c r="F40" s="1309"/>
      <c r="G40" s="772"/>
      <c r="H40" s="773"/>
      <c r="J40" s="1309"/>
    </row>
    <row r="41" spans="2:10" ht="24" thickBot="1" x14ac:dyDescent="0.3">
      <c r="B41" s="775" t="s">
        <v>616</v>
      </c>
      <c r="C41" s="692"/>
      <c r="D41" s="776"/>
      <c r="E41" s="776"/>
      <c r="F41" s="702" t="s">
        <v>617</v>
      </c>
      <c r="G41" s="703"/>
      <c r="H41" s="704" t="s">
        <v>618</v>
      </c>
      <c r="I41" s="778" t="s">
        <v>731</v>
      </c>
      <c r="J41" s="707" t="s">
        <v>732</v>
      </c>
    </row>
    <row r="42" spans="2:10" ht="14.25" x14ac:dyDescent="0.25">
      <c r="B42" s="1327" t="s">
        <v>665</v>
      </c>
      <c r="C42" s="1328" t="s">
        <v>733</v>
      </c>
      <c r="D42" s="779">
        <v>1</v>
      </c>
      <c r="E42" s="780" t="s">
        <v>733</v>
      </c>
      <c r="F42" s="781" t="s">
        <v>734</v>
      </c>
      <c r="G42" s="782" t="s">
        <v>1791</v>
      </c>
      <c r="H42" s="853">
        <v>103411240</v>
      </c>
      <c r="I42" s="715" t="s">
        <v>736</v>
      </c>
      <c r="J42" s="712" t="s">
        <v>737</v>
      </c>
    </row>
    <row r="43" spans="2:10" ht="14.25" x14ac:dyDescent="0.25">
      <c r="B43" s="1201"/>
      <c r="C43" s="826"/>
      <c r="D43" s="1329" t="s">
        <v>739</v>
      </c>
      <c r="E43" s="1330" t="s">
        <v>264</v>
      </c>
      <c r="F43" s="711" t="s">
        <v>734</v>
      </c>
      <c r="G43" s="712"/>
      <c r="H43" s="853"/>
      <c r="I43" s="715" t="s">
        <v>736</v>
      </c>
      <c r="J43" s="712"/>
    </row>
    <row r="44" spans="2:10" ht="14.25" x14ac:dyDescent="0.25">
      <c r="B44" s="1201"/>
      <c r="C44" s="826"/>
      <c r="D44" s="1329">
        <v>11</v>
      </c>
      <c r="E44" s="1330" t="s">
        <v>323</v>
      </c>
      <c r="F44" s="711" t="s">
        <v>734</v>
      </c>
      <c r="G44" s="712"/>
      <c r="H44" s="853"/>
      <c r="I44" s="715" t="s">
        <v>736</v>
      </c>
      <c r="J44" s="712"/>
    </row>
    <row r="45" spans="2:10" ht="14.25" x14ac:dyDescent="0.25">
      <c r="B45" s="1201"/>
      <c r="C45" s="826"/>
      <c r="D45" s="1329">
        <v>12</v>
      </c>
      <c r="E45" s="1330" t="s">
        <v>261</v>
      </c>
      <c r="F45" s="711" t="s">
        <v>734</v>
      </c>
      <c r="G45" s="712"/>
      <c r="H45" s="853"/>
      <c r="I45" s="715" t="s">
        <v>736</v>
      </c>
      <c r="J45" s="712"/>
    </row>
    <row r="46" spans="2:10" ht="14.25" x14ac:dyDescent="0.25">
      <c r="B46" s="1201"/>
      <c r="C46" s="826"/>
      <c r="D46" s="1329">
        <v>13</v>
      </c>
      <c r="E46" s="1330" t="s">
        <v>324</v>
      </c>
      <c r="F46" s="711" t="s">
        <v>734</v>
      </c>
      <c r="G46" s="712"/>
      <c r="H46" s="853"/>
      <c r="I46" s="715" t="s">
        <v>736</v>
      </c>
      <c r="J46" s="712"/>
    </row>
    <row r="47" spans="2:10" ht="14.25" x14ac:dyDescent="0.25">
      <c r="B47" s="1331"/>
      <c r="C47" s="1332"/>
      <c r="D47" s="1333" t="s">
        <v>759</v>
      </c>
      <c r="E47" s="1334" t="s">
        <v>1499</v>
      </c>
      <c r="F47" s="719" t="s">
        <v>734</v>
      </c>
      <c r="G47" s="720"/>
      <c r="H47" s="1143"/>
      <c r="I47" s="723" t="s">
        <v>736</v>
      </c>
      <c r="J47" s="720"/>
    </row>
    <row r="48" spans="2:10" ht="15" thickBot="1" x14ac:dyDescent="0.25">
      <c r="B48" s="1335" t="s">
        <v>1128</v>
      </c>
      <c r="C48" s="1336" t="s">
        <v>1400</v>
      </c>
      <c r="D48" s="802">
        <v>14</v>
      </c>
      <c r="E48" s="803" t="s">
        <v>763</v>
      </c>
      <c r="F48" s="804" t="s">
        <v>764</v>
      </c>
      <c r="G48" s="805" t="s">
        <v>765</v>
      </c>
      <c r="H48" s="806"/>
      <c r="I48" s="804" t="s">
        <v>766</v>
      </c>
      <c r="J48" s="805" t="s">
        <v>767</v>
      </c>
    </row>
    <row r="49" spans="1:12" ht="15" thickBot="1" x14ac:dyDescent="0.3">
      <c r="B49" s="771"/>
      <c r="C49" s="770"/>
      <c r="D49" s="851"/>
      <c r="E49" s="851"/>
      <c r="F49" s="711"/>
      <c r="G49" s="772"/>
      <c r="H49" s="773"/>
      <c r="I49" s="772"/>
      <c r="J49" s="711"/>
    </row>
    <row r="50" spans="1:12" s="692" customFormat="1" ht="24" thickBot="1" x14ac:dyDescent="0.3">
      <c r="A50" s="793"/>
      <c r="B50" s="775" t="s">
        <v>616</v>
      </c>
      <c r="C50" s="793"/>
      <c r="D50" s="776"/>
      <c r="E50" s="776"/>
      <c r="F50" s="702" t="s">
        <v>617</v>
      </c>
      <c r="G50" s="703"/>
      <c r="H50" s="704" t="s">
        <v>618</v>
      </c>
      <c r="I50" s="778" t="s">
        <v>768</v>
      </c>
      <c r="J50" s="707" t="s">
        <v>769</v>
      </c>
      <c r="K50" s="793"/>
      <c r="L50" s="793"/>
    </row>
    <row r="51" spans="1:12" s="692" customFormat="1" ht="15" x14ac:dyDescent="0.25">
      <c r="B51" s="1337" t="s">
        <v>1792</v>
      </c>
      <c r="C51" s="817" t="s">
        <v>1793</v>
      </c>
      <c r="D51" s="816">
        <v>2</v>
      </c>
      <c r="E51" s="818" t="s">
        <v>771</v>
      </c>
      <c r="F51" s="819" t="s">
        <v>772</v>
      </c>
      <c r="G51" s="782" t="s">
        <v>773</v>
      </c>
      <c r="H51" s="853">
        <v>68057675</v>
      </c>
      <c r="I51" s="715" t="s">
        <v>774</v>
      </c>
      <c r="J51" s="712" t="s">
        <v>775</v>
      </c>
    </row>
    <row r="52" spans="1:12" ht="15" x14ac:dyDescent="0.25">
      <c r="B52" s="1338" t="s">
        <v>1794</v>
      </c>
      <c r="C52" s="1339" t="s">
        <v>770</v>
      </c>
      <c r="D52" s="1340"/>
      <c r="E52" s="1341"/>
      <c r="F52" s="711" t="s">
        <v>772</v>
      </c>
      <c r="G52" s="712"/>
      <c r="H52" s="853"/>
      <c r="I52" s="715" t="s">
        <v>774</v>
      </c>
      <c r="J52" s="712"/>
    </row>
    <row r="53" spans="1:12" ht="14.25" x14ac:dyDescent="0.25">
      <c r="B53" s="820" t="s">
        <v>739</v>
      </c>
      <c r="C53" s="821" t="s">
        <v>1795</v>
      </c>
      <c r="D53" s="820" t="s">
        <v>777</v>
      </c>
      <c r="E53" s="822" t="s">
        <v>778</v>
      </c>
      <c r="F53" s="711" t="s">
        <v>772</v>
      </c>
      <c r="G53" s="712"/>
      <c r="H53" s="853"/>
      <c r="I53" s="715" t="s">
        <v>774</v>
      </c>
      <c r="J53" s="712"/>
    </row>
    <row r="54" spans="1:12" ht="14.25" x14ac:dyDescent="0.25">
      <c r="B54" s="1342" t="s">
        <v>777</v>
      </c>
      <c r="C54" s="1339" t="s">
        <v>326</v>
      </c>
      <c r="D54" s="820" t="s">
        <v>779</v>
      </c>
      <c r="E54" s="822" t="s">
        <v>778</v>
      </c>
      <c r="F54" s="711" t="s">
        <v>772</v>
      </c>
      <c r="G54" s="712"/>
      <c r="H54" s="853"/>
      <c r="I54" s="715" t="s">
        <v>774</v>
      </c>
      <c r="J54" s="712"/>
    </row>
    <row r="55" spans="1:12" ht="14.25" x14ac:dyDescent="0.25">
      <c r="B55" s="1343" t="s">
        <v>834</v>
      </c>
      <c r="C55" s="1344" t="s">
        <v>781</v>
      </c>
      <c r="D55" s="828" t="s">
        <v>780</v>
      </c>
      <c r="E55" s="829" t="s">
        <v>1796</v>
      </c>
      <c r="F55" s="719" t="s">
        <v>1797</v>
      </c>
      <c r="G55" s="720" t="s">
        <v>1798</v>
      </c>
      <c r="H55" s="1143">
        <v>10785857</v>
      </c>
      <c r="I55" s="723" t="s">
        <v>774</v>
      </c>
      <c r="J55" s="720"/>
    </row>
    <row r="56" spans="1:12" ht="14.25" x14ac:dyDescent="0.25">
      <c r="B56" s="1345" t="s">
        <v>782</v>
      </c>
      <c r="C56" s="1346" t="s">
        <v>265</v>
      </c>
      <c r="D56" s="833" t="s">
        <v>782</v>
      </c>
      <c r="E56" s="834" t="s">
        <v>265</v>
      </c>
      <c r="F56" s="727" t="s">
        <v>783</v>
      </c>
      <c r="G56" s="728" t="s">
        <v>1502</v>
      </c>
      <c r="H56" s="1154">
        <v>13899818</v>
      </c>
      <c r="I56" s="731" t="s">
        <v>785</v>
      </c>
      <c r="J56" s="728" t="s">
        <v>786</v>
      </c>
    </row>
    <row r="57" spans="1:12" ht="14.25" x14ac:dyDescent="0.25">
      <c r="B57" s="744"/>
      <c r="C57" s="933"/>
      <c r="D57" s="842" t="s">
        <v>787</v>
      </c>
      <c r="E57" s="822" t="s">
        <v>1503</v>
      </c>
      <c r="F57" s="711" t="s">
        <v>783</v>
      </c>
      <c r="G57" s="712"/>
      <c r="H57" s="853"/>
      <c r="I57" s="715" t="s">
        <v>785</v>
      </c>
      <c r="J57" s="712"/>
    </row>
    <row r="58" spans="1:12" ht="14.25" x14ac:dyDescent="0.25">
      <c r="B58" s="744"/>
      <c r="C58" s="933"/>
      <c r="D58" s="842" t="s">
        <v>791</v>
      </c>
      <c r="E58" s="822" t="s">
        <v>1504</v>
      </c>
      <c r="F58" s="711" t="s">
        <v>783</v>
      </c>
      <c r="G58" s="712"/>
      <c r="H58" s="853"/>
      <c r="I58" s="715" t="s">
        <v>785</v>
      </c>
      <c r="J58" s="712"/>
    </row>
    <row r="59" spans="1:12" ht="14.25" x14ac:dyDescent="0.25">
      <c r="B59" s="750"/>
      <c r="C59" s="1043"/>
      <c r="D59" s="828" t="s">
        <v>795</v>
      </c>
      <c r="E59" s="829" t="s">
        <v>796</v>
      </c>
      <c r="F59" s="719" t="s">
        <v>783</v>
      </c>
      <c r="G59" s="720"/>
      <c r="H59" s="1143"/>
      <c r="I59" s="723" t="s">
        <v>785</v>
      </c>
      <c r="J59" s="720"/>
    </row>
    <row r="60" spans="1:12" ht="14.25" x14ac:dyDescent="0.25">
      <c r="B60" s="1345" t="s">
        <v>799</v>
      </c>
      <c r="C60" s="1347" t="s">
        <v>266</v>
      </c>
      <c r="D60" s="833" t="s">
        <v>799</v>
      </c>
      <c r="E60" s="834" t="s">
        <v>266</v>
      </c>
      <c r="F60" s="727" t="s">
        <v>800</v>
      </c>
      <c r="G60" s="728" t="s">
        <v>1506</v>
      </c>
      <c r="H60" s="1154">
        <v>0</v>
      </c>
      <c r="I60" s="731" t="s">
        <v>802</v>
      </c>
      <c r="J60" s="728" t="s">
        <v>803</v>
      </c>
    </row>
    <row r="61" spans="1:12" ht="14.25" x14ac:dyDescent="0.25">
      <c r="B61" s="1342" t="s">
        <v>804</v>
      </c>
      <c r="C61" s="1348" t="s">
        <v>805</v>
      </c>
      <c r="D61" s="820" t="s">
        <v>804</v>
      </c>
      <c r="E61" s="822" t="s">
        <v>805</v>
      </c>
      <c r="F61" s="711" t="s">
        <v>1508</v>
      </c>
      <c r="G61" s="712" t="s">
        <v>1509</v>
      </c>
      <c r="H61" s="853">
        <v>78574624</v>
      </c>
      <c r="I61" s="715" t="s">
        <v>802</v>
      </c>
      <c r="J61" s="712"/>
    </row>
    <row r="62" spans="1:12" ht="14.25" x14ac:dyDescent="0.25">
      <c r="B62" s="1342" t="s">
        <v>806</v>
      </c>
      <c r="C62" s="1348" t="s">
        <v>807</v>
      </c>
      <c r="D62" s="820" t="s">
        <v>806</v>
      </c>
      <c r="E62" s="822" t="s">
        <v>807</v>
      </c>
      <c r="F62" s="711" t="s">
        <v>1512</v>
      </c>
      <c r="G62" s="712" t="s">
        <v>1799</v>
      </c>
      <c r="H62" s="853">
        <v>5272641629</v>
      </c>
      <c r="I62" s="715" t="s">
        <v>802</v>
      </c>
      <c r="J62" s="712"/>
    </row>
    <row r="63" spans="1:12" ht="14.25" x14ac:dyDescent="0.25">
      <c r="B63" s="1343" t="s">
        <v>808</v>
      </c>
      <c r="C63" s="1349" t="s">
        <v>809</v>
      </c>
      <c r="D63" s="836" t="s">
        <v>808</v>
      </c>
      <c r="E63" s="829" t="s">
        <v>809</v>
      </c>
      <c r="F63" s="719" t="s">
        <v>1800</v>
      </c>
      <c r="G63" s="720" t="s">
        <v>1801</v>
      </c>
      <c r="H63" s="1143">
        <v>541915640</v>
      </c>
      <c r="I63" s="723" t="s">
        <v>802</v>
      </c>
      <c r="J63" s="720"/>
    </row>
    <row r="64" spans="1:12" ht="14.25" x14ac:dyDescent="0.25">
      <c r="B64" s="1345" t="s">
        <v>810</v>
      </c>
      <c r="C64" s="1347" t="s">
        <v>811</v>
      </c>
      <c r="D64" s="833" t="s">
        <v>810</v>
      </c>
      <c r="E64" s="834" t="s">
        <v>811</v>
      </c>
      <c r="F64" s="727" t="s">
        <v>1515</v>
      </c>
      <c r="G64" s="728" t="s">
        <v>1516</v>
      </c>
      <c r="H64" s="1154">
        <v>301669016</v>
      </c>
      <c r="I64" s="731" t="s">
        <v>814</v>
      </c>
      <c r="J64" s="728" t="s">
        <v>1517</v>
      </c>
    </row>
    <row r="65" spans="2:10" ht="14.25" x14ac:dyDescent="0.25">
      <c r="B65" s="820" t="s">
        <v>740</v>
      </c>
      <c r="C65" s="821" t="s">
        <v>819</v>
      </c>
      <c r="D65" s="842" t="s">
        <v>818</v>
      </c>
      <c r="E65" s="822" t="s">
        <v>819</v>
      </c>
      <c r="F65" s="711" t="s">
        <v>1520</v>
      </c>
      <c r="G65" s="712" t="s">
        <v>1802</v>
      </c>
      <c r="H65" s="853">
        <v>0</v>
      </c>
      <c r="I65" s="715" t="s">
        <v>814</v>
      </c>
      <c r="J65" s="712"/>
    </row>
    <row r="66" spans="2:10" ht="14.25" x14ac:dyDescent="0.25">
      <c r="B66" s="820" t="s">
        <v>744</v>
      </c>
      <c r="C66" s="821" t="s">
        <v>821</v>
      </c>
      <c r="D66" s="842" t="s">
        <v>820</v>
      </c>
      <c r="E66" s="822" t="s">
        <v>821</v>
      </c>
      <c r="F66" s="711" t="s">
        <v>1803</v>
      </c>
      <c r="G66" s="712" t="s">
        <v>1804</v>
      </c>
      <c r="H66" s="853">
        <v>424146960</v>
      </c>
      <c r="I66" s="715" t="s">
        <v>814</v>
      </c>
      <c r="J66" s="712"/>
    </row>
    <row r="67" spans="2:10" ht="14.25" x14ac:dyDescent="0.25">
      <c r="B67" s="820" t="s">
        <v>746</v>
      </c>
      <c r="C67" s="821" t="s">
        <v>823</v>
      </c>
      <c r="D67" s="842" t="s">
        <v>822</v>
      </c>
      <c r="E67" s="822" t="s">
        <v>823</v>
      </c>
      <c r="F67" s="711" t="s">
        <v>1805</v>
      </c>
      <c r="G67" s="712" t="s">
        <v>1806</v>
      </c>
      <c r="H67" s="853">
        <v>118248068</v>
      </c>
      <c r="I67" s="715" t="s">
        <v>814</v>
      </c>
      <c r="J67" s="712"/>
    </row>
    <row r="68" spans="2:10" ht="14.25" x14ac:dyDescent="0.25">
      <c r="B68" s="820" t="s">
        <v>749</v>
      </c>
      <c r="C68" s="821" t="s">
        <v>1807</v>
      </c>
      <c r="D68" s="842" t="s">
        <v>824</v>
      </c>
      <c r="E68" s="822" t="s">
        <v>825</v>
      </c>
      <c r="F68" s="711" t="s">
        <v>1808</v>
      </c>
      <c r="G68" s="712" t="s">
        <v>1809</v>
      </c>
      <c r="H68" s="853">
        <v>904630424</v>
      </c>
      <c r="I68" s="715" t="s">
        <v>814</v>
      </c>
      <c r="J68" s="712"/>
    </row>
    <row r="69" spans="2:10" ht="14.25" x14ac:dyDescent="0.25">
      <c r="B69" s="820" t="s">
        <v>757</v>
      </c>
      <c r="C69" s="821" t="s">
        <v>827</v>
      </c>
      <c r="D69" s="842" t="s">
        <v>826</v>
      </c>
      <c r="E69" s="822" t="s">
        <v>827</v>
      </c>
      <c r="F69" s="711" t="s">
        <v>1810</v>
      </c>
      <c r="G69" s="712" t="s">
        <v>1811</v>
      </c>
      <c r="H69" s="853">
        <v>25384515</v>
      </c>
      <c r="I69" s="715" t="s">
        <v>814</v>
      </c>
      <c r="J69" s="712"/>
    </row>
    <row r="70" spans="2:10" ht="14.25" x14ac:dyDescent="0.25">
      <c r="B70" s="820" t="s">
        <v>1812</v>
      </c>
      <c r="C70" s="821" t="s">
        <v>829</v>
      </c>
      <c r="D70" s="842" t="s">
        <v>828</v>
      </c>
      <c r="E70" s="822" t="s">
        <v>829</v>
      </c>
      <c r="F70" s="711" t="s">
        <v>1813</v>
      </c>
      <c r="G70" s="712" t="s">
        <v>1814</v>
      </c>
      <c r="H70" s="853">
        <v>776865059</v>
      </c>
      <c r="I70" s="715" t="s">
        <v>814</v>
      </c>
      <c r="J70" s="712"/>
    </row>
    <row r="71" spans="2:10" ht="14.25" x14ac:dyDescent="0.25">
      <c r="B71" s="820" t="s">
        <v>1815</v>
      </c>
      <c r="C71" s="821" t="s">
        <v>831</v>
      </c>
      <c r="D71" s="842" t="s">
        <v>830</v>
      </c>
      <c r="E71" s="822" t="s">
        <v>831</v>
      </c>
      <c r="F71" s="711" t="s">
        <v>1816</v>
      </c>
      <c r="G71" s="712" t="s">
        <v>1817</v>
      </c>
      <c r="H71" s="853">
        <v>179723942</v>
      </c>
      <c r="I71" s="715" t="s">
        <v>814</v>
      </c>
      <c r="J71" s="712"/>
    </row>
    <row r="72" spans="2:10" ht="14.25" x14ac:dyDescent="0.25">
      <c r="B72" s="820" t="s">
        <v>751</v>
      </c>
      <c r="C72" s="821" t="s">
        <v>833</v>
      </c>
      <c r="D72" s="842" t="s">
        <v>832</v>
      </c>
      <c r="E72" s="822" t="s">
        <v>833</v>
      </c>
      <c r="F72" s="711" t="s">
        <v>1818</v>
      </c>
      <c r="G72" s="712" t="s">
        <v>1819</v>
      </c>
      <c r="H72" s="853">
        <v>373280642</v>
      </c>
      <c r="I72" s="715" t="s">
        <v>814</v>
      </c>
      <c r="J72" s="712"/>
    </row>
    <row r="73" spans="2:10" ht="14.25" x14ac:dyDescent="0.25">
      <c r="B73" s="836" t="s">
        <v>754</v>
      </c>
      <c r="C73" s="1350" t="s">
        <v>835</v>
      </c>
      <c r="D73" s="828" t="s">
        <v>834</v>
      </c>
      <c r="E73" s="829" t="s">
        <v>835</v>
      </c>
      <c r="F73" s="719" t="s">
        <v>812</v>
      </c>
      <c r="G73" s="720" t="s">
        <v>1820</v>
      </c>
      <c r="H73" s="1143">
        <v>1246235381</v>
      </c>
      <c r="I73" s="723" t="s">
        <v>814</v>
      </c>
      <c r="J73" s="720"/>
    </row>
    <row r="74" spans="2:10" ht="14.25" x14ac:dyDescent="0.25">
      <c r="B74" s="1342" t="s">
        <v>860</v>
      </c>
      <c r="C74" s="1348" t="s">
        <v>861</v>
      </c>
      <c r="D74" s="842" t="s">
        <v>860</v>
      </c>
      <c r="E74" s="822" t="s">
        <v>861</v>
      </c>
      <c r="F74" s="711" t="s">
        <v>1523</v>
      </c>
      <c r="G74" s="712" t="s">
        <v>1524</v>
      </c>
      <c r="H74" s="853">
        <v>223250906</v>
      </c>
      <c r="I74" s="715" t="s">
        <v>841</v>
      </c>
      <c r="J74" s="712" t="s">
        <v>842</v>
      </c>
    </row>
    <row r="75" spans="2:10" ht="14.25" x14ac:dyDescent="0.25">
      <c r="B75" s="744"/>
      <c r="C75" s="746"/>
      <c r="D75" s="842" t="s">
        <v>837</v>
      </c>
      <c r="E75" s="822" t="s">
        <v>327</v>
      </c>
      <c r="F75" s="711" t="s">
        <v>1523</v>
      </c>
      <c r="G75" s="712"/>
      <c r="H75" s="853"/>
      <c r="I75" s="715" t="s">
        <v>841</v>
      </c>
      <c r="J75" s="712"/>
    </row>
    <row r="76" spans="2:10" ht="14.25" x14ac:dyDescent="0.25">
      <c r="B76" s="744"/>
      <c r="C76" s="746"/>
      <c r="D76" s="842" t="s">
        <v>844</v>
      </c>
      <c r="E76" s="822" t="s">
        <v>843</v>
      </c>
      <c r="F76" s="711" t="s">
        <v>1523</v>
      </c>
      <c r="G76" s="712"/>
      <c r="H76" s="853"/>
      <c r="I76" s="715" t="s">
        <v>841</v>
      </c>
      <c r="J76" s="712"/>
    </row>
    <row r="77" spans="2:10" ht="14.25" x14ac:dyDescent="0.25">
      <c r="B77" s="744"/>
      <c r="C77" s="746"/>
      <c r="D77" s="842" t="s">
        <v>848</v>
      </c>
      <c r="E77" s="822" t="s">
        <v>847</v>
      </c>
      <c r="F77" s="711" t="s">
        <v>1523</v>
      </c>
      <c r="G77" s="712"/>
      <c r="H77" s="853"/>
      <c r="I77" s="715" t="s">
        <v>841</v>
      </c>
      <c r="J77" s="712"/>
    </row>
    <row r="78" spans="2:10" ht="14.25" x14ac:dyDescent="0.25">
      <c r="B78" s="744"/>
      <c r="C78" s="746"/>
      <c r="D78" s="842" t="s">
        <v>853</v>
      </c>
      <c r="E78" s="822" t="s">
        <v>854</v>
      </c>
      <c r="F78" s="711" t="s">
        <v>1523</v>
      </c>
      <c r="G78" s="712"/>
      <c r="H78" s="853"/>
      <c r="I78" s="715" t="s">
        <v>841</v>
      </c>
      <c r="J78" s="712"/>
    </row>
    <row r="79" spans="2:10" ht="14.25" x14ac:dyDescent="0.25">
      <c r="B79" s="744"/>
      <c r="C79" s="746"/>
      <c r="D79" s="842" t="s">
        <v>857</v>
      </c>
      <c r="E79" s="822" t="s">
        <v>1525</v>
      </c>
      <c r="F79" s="711" t="s">
        <v>1523</v>
      </c>
      <c r="G79" s="712"/>
      <c r="H79" s="853"/>
      <c r="I79" s="715" t="s">
        <v>841</v>
      </c>
      <c r="J79" s="712"/>
    </row>
    <row r="80" spans="2:10" ht="14.25" x14ac:dyDescent="0.25">
      <c r="B80" s="1343">
        <v>224</v>
      </c>
      <c r="C80" s="1349" t="s">
        <v>1821</v>
      </c>
      <c r="D80" s="828" t="s">
        <v>816</v>
      </c>
      <c r="E80" s="829" t="s">
        <v>858</v>
      </c>
      <c r="F80" s="719" t="s">
        <v>1822</v>
      </c>
      <c r="G80" s="720" t="s">
        <v>1823</v>
      </c>
      <c r="H80" s="1143">
        <v>123862175</v>
      </c>
      <c r="I80" s="723" t="s">
        <v>841</v>
      </c>
      <c r="J80" s="720"/>
    </row>
    <row r="81" spans="2:10" ht="15" x14ac:dyDescent="0.25">
      <c r="B81" s="1351" t="s">
        <v>1824</v>
      </c>
      <c r="C81" s="838" t="s">
        <v>1825</v>
      </c>
      <c r="D81" s="833" t="s">
        <v>863</v>
      </c>
      <c r="E81" s="838" t="s">
        <v>1826</v>
      </c>
      <c r="F81" s="731" t="s">
        <v>865</v>
      </c>
      <c r="G81" s="728" t="s">
        <v>866</v>
      </c>
      <c r="H81" s="1154"/>
      <c r="I81" s="731" t="s">
        <v>867</v>
      </c>
      <c r="J81" s="728" t="s">
        <v>868</v>
      </c>
    </row>
    <row r="82" spans="2:10" ht="15" thickBot="1" x14ac:dyDescent="0.3">
      <c r="B82" s="1352" t="s">
        <v>816</v>
      </c>
      <c r="C82" s="1353" t="s">
        <v>862</v>
      </c>
      <c r="D82" s="1354"/>
      <c r="E82" s="1355"/>
      <c r="F82" s="907" t="s">
        <v>865</v>
      </c>
      <c r="G82" s="904"/>
      <c r="H82" s="1155"/>
      <c r="I82" s="907" t="s">
        <v>867</v>
      </c>
      <c r="J82" s="904"/>
    </row>
    <row r="83" spans="2:10" s="692" customFormat="1" ht="15.75" thickBot="1" x14ac:dyDescent="0.3">
      <c r="B83" s="851"/>
      <c r="C83" s="851"/>
      <c r="D83" s="771"/>
      <c r="E83" s="852"/>
      <c r="F83" s="711"/>
      <c r="G83" s="711"/>
      <c r="H83" s="853"/>
      <c r="I83" s="772"/>
      <c r="J83" s="711"/>
    </row>
    <row r="84" spans="2:10" s="692" customFormat="1" ht="16.5" thickBot="1" x14ac:dyDescent="0.3">
      <c r="B84" s="775" t="s">
        <v>616</v>
      </c>
      <c r="C84" s="851"/>
      <c r="D84" s="771"/>
      <c r="E84" s="852"/>
      <c r="F84" s="702" t="s">
        <v>617</v>
      </c>
      <c r="G84" s="711"/>
      <c r="H84" s="704" t="s">
        <v>618</v>
      </c>
      <c r="I84" s="778" t="s">
        <v>869</v>
      </c>
      <c r="J84" s="707" t="s">
        <v>870</v>
      </c>
    </row>
    <row r="85" spans="2:10" ht="15" x14ac:dyDescent="0.25">
      <c r="B85" s="1356">
        <v>3</v>
      </c>
      <c r="C85" s="1194" t="s">
        <v>1827</v>
      </c>
      <c r="D85" s="856">
        <v>3</v>
      </c>
      <c r="E85" s="857" t="s">
        <v>871</v>
      </c>
      <c r="F85" s="781" t="s">
        <v>872</v>
      </c>
      <c r="G85" s="782" t="s">
        <v>873</v>
      </c>
      <c r="H85" s="853">
        <v>22139393</v>
      </c>
      <c r="I85" s="715" t="s">
        <v>874</v>
      </c>
      <c r="J85" s="712" t="s">
        <v>875</v>
      </c>
    </row>
    <row r="86" spans="2:10" ht="14.25" x14ac:dyDescent="0.25">
      <c r="B86" s="859" t="s">
        <v>876</v>
      </c>
      <c r="C86" s="876" t="s">
        <v>1828</v>
      </c>
      <c r="D86" s="859" t="s">
        <v>876</v>
      </c>
      <c r="E86" s="860" t="s">
        <v>1529</v>
      </c>
      <c r="F86" s="711" t="s">
        <v>872</v>
      </c>
      <c r="G86" s="712"/>
      <c r="H86" s="853"/>
      <c r="I86" s="715" t="s">
        <v>874</v>
      </c>
      <c r="J86" s="712"/>
    </row>
    <row r="87" spans="2:10" ht="14.25" x14ac:dyDescent="0.25">
      <c r="B87" s="744"/>
      <c r="C87" s="746"/>
      <c r="D87" s="859" t="s">
        <v>882</v>
      </c>
      <c r="E87" s="860" t="s">
        <v>883</v>
      </c>
      <c r="F87" s="711" t="s">
        <v>872</v>
      </c>
      <c r="G87" s="712"/>
      <c r="H87" s="853"/>
      <c r="I87" s="715" t="s">
        <v>874</v>
      </c>
      <c r="J87" s="712"/>
    </row>
    <row r="88" spans="2:10" ht="14.25" x14ac:dyDescent="0.25">
      <c r="B88" s="744"/>
      <c r="C88" s="746"/>
      <c r="D88" s="859" t="s">
        <v>884</v>
      </c>
      <c r="E88" s="860" t="s">
        <v>885</v>
      </c>
      <c r="F88" s="711" t="s">
        <v>872</v>
      </c>
      <c r="G88" s="712"/>
      <c r="H88" s="853"/>
      <c r="I88" s="715" t="s">
        <v>874</v>
      </c>
      <c r="J88" s="712"/>
    </row>
    <row r="89" spans="2:10" ht="14.25" x14ac:dyDescent="0.25">
      <c r="B89" s="744"/>
      <c r="C89" s="746"/>
      <c r="D89" s="859" t="s">
        <v>886</v>
      </c>
      <c r="E89" s="860" t="s">
        <v>887</v>
      </c>
      <c r="F89" s="711" t="s">
        <v>872</v>
      </c>
      <c r="G89" s="712"/>
      <c r="H89" s="853"/>
      <c r="I89" s="715" t="s">
        <v>874</v>
      </c>
      <c r="J89" s="712"/>
    </row>
    <row r="90" spans="2:10" ht="14.25" x14ac:dyDescent="0.25">
      <c r="B90" s="869" t="s">
        <v>1829</v>
      </c>
      <c r="C90" s="882" t="s">
        <v>1830</v>
      </c>
      <c r="D90" s="869" t="s">
        <v>888</v>
      </c>
      <c r="E90" s="870" t="s">
        <v>1831</v>
      </c>
      <c r="F90" s="719" t="s">
        <v>1832</v>
      </c>
      <c r="G90" s="720" t="s">
        <v>1833</v>
      </c>
      <c r="H90" s="1143">
        <v>1371965</v>
      </c>
      <c r="I90" s="723" t="s">
        <v>874</v>
      </c>
      <c r="J90" s="720"/>
    </row>
    <row r="91" spans="2:10" ht="14.25" x14ac:dyDescent="0.25">
      <c r="B91" s="859" t="s">
        <v>890</v>
      </c>
      <c r="C91" s="876" t="s">
        <v>271</v>
      </c>
      <c r="D91" s="859" t="s">
        <v>890</v>
      </c>
      <c r="E91" s="860" t="s">
        <v>271</v>
      </c>
      <c r="F91" s="711" t="s">
        <v>1531</v>
      </c>
      <c r="G91" s="1357" t="s">
        <v>1532</v>
      </c>
      <c r="H91" s="853">
        <v>0</v>
      </c>
      <c r="I91" s="715" t="s">
        <v>893</v>
      </c>
      <c r="J91" s="712" t="s">
        <v>894</v>
      </c>
    </row>
    <row r="92" spans="2:10" ht="14.25" x14ac:dyDescent="0.25">
      <c r="B92" s="859" t="s">
        <v>896</v>
      </c>
      <c r="C92" s="876" t="s">
        <v>1834</v>
      </c>
      <c r="D92" s="859" t="s">
        <v>896</v>
      </c>
      <c r="E92" s="860" t="s">
        <v>897</v>
      </c>
      <c r="F92" s="711" t="s">
        <v>891</v>
      </c>
      <c r="G92" s="712" t="s">
        <v>1535</v>
      </c>
      <c r="H92" s="853">
        <v>622381074</v>
      </c>
      <c r="I92" s="715" t="s">
        <v>893</v>
      </c>
      <c r="J92" s="712"/>
    </row>
    <row r="93" spans="2:10" ht="14.25" x14ac:dyDescent="0.25">
      <c r="B93" s="859" t="s">
        <v>900</v>
      </c>
      <c r="C93" s="876" t="s">
        <v>1835</v>
      </c>
      <c r="D93" s="1198"/>
      <c r="E93" s="897"/>
      <c r="F93" s="711" t="s">
        <v>891</v>
      </c>
      <c r="G93" s="712"/>
      <c r="H93" s="853"/>
      <c r="I93" s="715" t="s">
        <v>893</v>
      </c>
      <c r="J93" s="712"/>
    </row>
    <row r="94" spans="2:10" ht="14.25" x14ac:dyDescent="0.25">
      <c r="B94" s="744"/>
      <c r="C94" s="826"/>
      <c r="D94" s="859" t="s">
        <v>1536</v>
      </c>
      <c r="E94" s="860" t="s">
        <v>907</v>
      </c>
      <c r="F94" s="711" t="s">
        <v>891</v>
      </c>
      <c r="G94" s="712"/>
      <c r="H94" s="853"/>
      <c r="I94" s="715" t="s">
        <v>893</v>
      </c>
      <c r="J94" s="712"/>
    </row>
    <row r="95" spans="2:10" ht="14.25" x14ac:dyDescent="0.25">
      <c r="B95" s="744"/>
      <c r="C95" s="826"/>
      <c r="D95" s="859" t="s">
        <v>912</v>
      </c>
      <c r="E95" s="860" t="s">
        <v>911</v>
      </c>
      <c r="F95" s="711" t="s">
        <v>891</v>
      </c>
      <c r="G95" s="712"/>
      <c r="H95" s="853"/>
      <c r="I95" s="715" t="s">
        <v>893</v>
      </c>
      <c r="J95" s="712"/>
    </row>
    <row r="96" spans="2:10" ht="14.25" x14ac:dyDescent="0.25">
      <c r="B96" s="859" t="s">
        <v>904</v>
      </c>
      <c r="C96" s="881" t="s">
        <v>1836</v>
      </c>
      <c r="D96" s="1198" t="s">
        <v>900</v>
      </c>
      <c r="E96" s="897" t="s">
        <v>917</v>
      </c>
      <c r="F96" s="711" t="s">
        <v>918</v>
      </c>
      <c r="G96" s="712" t="s">
        <v>1837</v>
      </c>
      <c r="H96" s="853">
        <v>179981930</v>
      </c>
      <c r="I96" s="715" t="s">
        <v>893</v>
      </c>
      <c r="J96" s="712"/>
    </row>
    <row r="97" spans="2:10" ht="14.25" x14ac:dyDescent="0.25">
      <c r="B97" s="744"/>
      <c r="C97" s="826"/>
      <c r="D97" s="859" t="s">
        <v>904</v>
      </c>
      <c r="E97" s="860" t="s">
        <v>926</v>
      </c>
      <c r="F97" s="711" t="s">
        <v>918</v>
      </c>
      <c r="G97" s="712"/>
      <c r="H97" s="853"/>
      <c r="I97" s="715" t="s">
        <v>893</v>
      </c>
      <c r="J97" s="712"/>
    </row>
    <row r="98" spans="2:10" ht="14.25" x14ac:dyDescent="0.25">
      <c r="B98" s="744"/>
      <c r="C98" s="826"/>
      <c r="D98" s="859" t="s">
        <v>910</v>
      </c>
      <c r="E98" s="860" t="s">
        <v>930</v>
      </c>
      <c r="F98" s="711" t="s">
        <v>918</v>
      </c>
      <c r="G98" s="712"/>
      <c r="H98" s="853"/>
      <c r="I98" s="715" t="s">
        <v>893</v>
      </c>
      <c r="J98" s="712"/>
    </row>
    <row r="99" spans="2:10" ht="14.25" x14ac:dyDescent="0.25">
      <c r="B99" s="744"/>
      <c r="C99" s="826"/>
      <c r="D99" s="859" t="s">
        <v>935</v>
      </c>
      <c r="E99" s="860" t="s">
        <v>936</v>
      </c>
      <c r="F99" s="711" t="s">
        <v>918</v>
      </c>
      <c r="G99" s="712"/>
      <c r="H99" s="853"/>
      <c r="I99" s="715" t="s">
        <v>893</v>
      </c>
      <c r="J99" s="712"/>
    </row>
    <row r="100" spans="2:10" ht="14.25" x14ac:dyDescent="0.25">
      <c r="B100" s="750"/>
      <c r="C100" s="839"/>
      <c r="D100" s="869" t="s">
        <v>922</v>
      </c>
      <c r="E100" s="870" t="s">
        <v>923</v>
      </c>
      <c r="F100" s="719" t="s">
        <v>918</v>
      </c>
      <c r="G100" s="720"/>
      <c r="H100" s="1143"/>
      <c r="I100" s="723" t="s">
        <v>893</v>
      </c>
      <c r="J100" s="720"/>
    </row>
    <row r="101" spans="2:10" ht="14.25" x14ac:dyDescent="0.25">
      <c r="B101" s="887" t="s">
        <v>915</v>
      </c>
      <c r="C101" s="898" t="s">
        <v>272</v>
      </c>
      <c r="D101" s="887" t="s">
        <v>915</v>
      </c>
      <c r="E101" s="888" t="s">
        <v>940</v>
      </c>
      <c r="F101" s="727" t="s">
        <v>941</v>
      </c>
      <c r="G101" s="728" t="s">
        <v>1544</v>
      </c>
      <c r="H101" s="1154">
        <v>341252478</v>
      </c>
      <c r="I101" s="731" t="s">
        <v>943</v>
      </c>
      <c r="J101" s="728" t="s">
        <v>944</v>
      </c>
    </row>
    <row r="102" spans="2:10" ht="14.25" x14ac:dyDescent="0.25">
      <c r="B102" s="744"/>
      <c r="C102" s="826"/>
      <c r="D102" s="859" t="s">
        <v>924</v>
      </c>
      <c r="E102" s="860" t="s">
        <v>948</v>
      </c>
      <c r="F102" s="711" t="s">
        <v>941</v>
      </c>
      <c r="G102" s="712"/>
      <c r="H102" s="853"/>
      <c r="I102" s="715" t="s">
        <v>943</v>
      </c>
      <c r="J102" s="712"/>
    </row>
    <row r="103" spans="2:10" ht="14.25" x14ac:dyDescent="0.25">
      <c r="B103" s="1201"/>
      <c r="C103" s="826"/>
      <c r="D103" s="859" t="s">
        <v>929</v>
      </c>
      <c r="E103" s="860" t="s">
        <v>952</v>
      </c>
      <c r="F103" s="711" t="s">
        <v>941</v>
      </c>
      <c r="G103" s="712"/>
      <c r="H103" s="853"/>
      <c r="I103" s="715" t="s">
        <v>943</v>
      </c>
      <c r="J103" s="712"/>
    </row>
    <row r="104" spans="2:10" ht="14.25" x14ac:dyDescent="0.25">
      <c r="B104" s="1201"/>
      <c r="C104" s="826"/>
      <c r="D104" s="859" t="s">
        <v>933</v>
      </c>
      <c r="E104" s="860" t="s">
        <v>956</v>
      </c>
      <c r="F104" s="711" t="s">
        <v>941</v>
      </c>
      <c r="G104" s="712"/>
      <c r="H104" s="853"/>
      <c r="I104" s="715" t="s">
        <v>943</v>
      </c>
      <c r="J104" s="712"/>
    </row>
    <row r="105" spans="2:10" ht="14.25" x14ac:dyDescent="0.25">
      <c r="B105" s="744"/>
      <c r="C105" s="826"/>
      <c r="D105" s="859" t="s">
        <v>920</v>
      </c>
      <c r="E105" s="860" t="s">
        <v>945</v>
      </c>
      <c r="F105" s="711" t="s">
        <v>941</v>
      </c>
      <c r="G105" s="712"/>
      <c r="H105" s="853"/>
      <c r="I105" s="715" t="s">
        <v>943</v>
      </c>
      <c r="J105" s="712"/>
    </row>
    <row r="106" spans="2:10" ht="14.25" x14ac:dyDescent="0.25">
      <c r="B106" s="744"/>
      <c r="C106" s="826"/>
      <c r="D106" s="859">
        <v>325</v>
      </c>
      <c r="E106" s="897" t="s">
        <v>960</v>
      </c>
      <c r="F106" s="711" t="s">
        <v>941</v>
      </c>
      <c r="G106" s="712"/>
      <c r="H106" s="853"/>
      <c r="I106" s="715" t="s">
        <v>943</v>
      </c>
      <c r="J106" s="712"/>
    </row>
    <row r="107" spans="2:10" ht="14.25" x14ac:dyDescent="0.25">
      <c r="B107" s="750"/>
      <c r="C107" s="839"/>
      <c r="D107" s="869">
        <v>326</v>
      </c>
      <c r="E107" s="870" t="s">
        <v>965</v>
      </c>
      <c r="F107" s="719" t="s">
        <v>941</v>
      </c>
      <c r="G107" s="720"/>
      <c r="H107" s="1143"/>
      <c r="I107" s="723" t="s">
        <v>943</v>
      </c>
      <c r="J107" s="720"/>
    </row>
    <row r="108" spans="2:10" ht="14.25" x14ac:dyDescent="0.25">
      <c r="B108" s="887" t="s">
        <v>902</v>
      </c>
      <c r="C108" s="898" t="s">
        <v>1838</v>
      </c>
      <c r="D108" s="887" t="s">
        <v>902</v>
      </c>
      <c r="E108" s="888" t="s">
        <v>971</v>
      </c>
      <c r="F108" s="727" t="s">
        <v>972</v>
      </c>
      <c r="G108" s="1357" t="s">
        <v>1547</v>
      </c>
      <c r="H108" s="1358">
        <v>35818622</v>
      </c>
      <c r="I108" s="1359" t="s">
        <v>974</v>
      </c>
      <c r="J108" s="1357" t="s">
        <v>975</v>
      </c>
    </row>
    <row r="109" spans="2:10" ht="14.25" x14ac:dyDescent="0.25">
      <c r="B109" s="744"/>
      <c r="C109" s="826"/>
      <c r="D109" s="859" t="s">
        <v>978</v>
      </c>
      <c r="E109" s="860" t="s">
        <v>977</v>
      </c>
      <c r="F109" s="711" t="s">
        <v>972</v>
      </c>
      <c r="G109" s="712"/>
      <c r="H109" s="853"/>
      <c r="I109" s="715" t="s">
        <v>974</v>
      </c>
      <c r="J109" s="712"/>
    </row>
    <row r="110" spans="2:10" ht="14.25" x14ac:dyDescent="0.25">
      <c r="B110" s="744"/>
      <c r="C110" s="826"/>
      <c r="D110" s="859" t="s">
        <v>983</v>
      </c>
      <c r="E110" s="860" t="s">
        <v>982</v>
      </c>
      <c r="F110" s="711" t="s">
        <v>972</v>
      </c>
      <c r="G110" s="712"/>
      <c r="H110" s="853"/>
      <c r="I110" s="715" t="s">
        <v>974</v>
      </c>
      <c r="J110" s="712"/>
    </row>
    <row r="111" spans="2:10" ht="14.25" x14ac:dyDescent="0.25">
      <c r="B111" s="750"/>
      <c r="C111" s="839"/>
      <c r="D111" s="869" t="s">
        <v>988</v>
      </c>
      <c r="E111" s="870" t="s">
        <v>987</v>
      </c>
      <c r="F111" s="719" t="s">
        <v>972</v>
      </c>
      <c r="G111" s="720"/>
      <c r="H111" s="1143"/>
      <c r="I111" s="723" t="s">
        <v>974</v>
      </c>
      <c r="J111" s="720"/>
    </row>
    <row r="112" spans="2:10" ht="15" thickBot="1" x14ac:dyDescent="0.3">
      <c r="B112" s="1202" t="s">
        <v>882</v>
      </c>
      <c r="C112" s="1203" t="s">
        <v>992</v>
      </c>
      <c r="D112" s="1202" t="s">
        <v>993</v>
      </c>
      <c r="E112" s="1204" t="s">
        <v>1839</v>
      </c>
      <c r="F112" s="764" t="s">
        <v>995</v>
      </c>
      <c r="G112" s="765" t="s">
        <v>1840</v>
      </c>
      <c r="H112" s="1145"/>
      <c r="I112" s="768" t="s">
        <v>997</v>
      </c>
      <c r="J112" s="765" t="s">
        <v>1841</v>
      </c>
    </row>
    <row r="113" spans="2:10" s="692" customFormat="1" ht="15.75" thickBot="1" x14ac:dyDescent="0.3">
      <c r="B113" s="973"/>
      <c r="C113" s="826"/>
      <c r="D113" s="973"/>
      <c r="E113" s="970"/>
      <c r="F113" s="711"/>
      <c r="G113" s="711"/>
      <c r="H113" s="853"/>
      <c r="I113" s="711"/>
      <c r="J113" s="711"/>
    </row>
    <row r="114" spans="2:10" ht="16.5" thickBot="1" x14ac:dyDescent="0.3">
      <c r="B114" s="775" t="s">
        <v>616</v>
      </c>
      <c r="C114" s="851"/>
      <c r="D114" s="851"/>
      <c r="E114" s="851"/>
      <c r="F114" s="702" t="s">
        <v>617</v>
      </c>
      <c r="G114" s="772"/>
      <c r="H114" s="704" t="s">
        <v>618</v>
      </c>
      <c r="I114" s="908" t="s">
        <v>1000</v>
      </c>
      <c r="J114" s="707" t="s">
        <v>1001</v>
      </c>
    </row>
    <row r="115" spans="2:10" ht="14.25" x14ac:dyDescent="0.25">
      <c r="B115" s="1360" t="s">
        <v>878</v>
      </c>
      <c r="C115" s="1361" t="s">
        <v>1842</v>
      </c>
      <c r="D115" s="1360" t="s">
        <v>878</v>
      </c>
      <c r="E115" s="1362" t="s">
        <v>1003</v>
      </c>
      <c r="F115" s="781" t="s">
        <v>1004</v>
      </c>
      <c r="G115" s="782" t="s">
        <v>1552</v>
      </c>
      <c r="H115" s="853">
        <v>444459051</v>
      </c>
      <c r="I115" s="715" t="s">
        <v>1006</v>
      </c>
      <c r="J115" s="712" t="s">
        <v>1007</v>
      </c>
    </row>
    <row r="116" spans="2:10" ht="14.25" x14ac:dyDescent="0.25">
      <c r="B116" s="1363" t="s">
        <v>880</v>
      </c>
      <c r="C116" s="1233" t="s">
        <v>343</v>
      </c>
      <c r="D116" s="744"/>
      <c r="E116" s="1364"/>
      <c r="F116" s="711" t="s">
        <v>1004</v>
      </c>
      <c r="G116" s="712"/>
      <c r="H116" s="853"/>
      <c r="I116" s="715" t="s">
        <v>1006</v>
      </c>
      <c r="J116" s="712"/>
    </row>
    <row r="117" spans="2:10" ht="14.25" x14ac:dyDescent="0.25">
      <c r="B117" s="1201"/>
      <c r="C117" s="974"/>
      <c r="D117" s="915">
        <v>43</v>
      </c>
      <c r="E117" s="916" t="s">
        <v>1008</v>
      </c>
      <c r="F117" s="711" t="s">
        <v>1004</v>
      </c>
      <c r="G117" s="712"/>
      <c r="H117" s="853"/>
      <c r="I117" s="715" t="s">
        <v>1006</v>
      </c>
      <c r="J117" s="712"/>
    </row>
    <row r="118" spans="2:10" ht="14.25" x14ac:dyDescent="0.25">
      <c r="B118" s="1201"/>
      <c r="C118" s="974"/>
      <c r="D118" s="915">
        <v>430</v>
      </c>
      <c r="E118" s="916" t="s">
        <v>1009</v>
      </c>
      <c r="F118" s="711" t="s">
        <v>1004</v>
      </c>
      <c r="G118" s="712"/>
      <c r="H118" s="853"/>
      <c r="I118" s="715" t="s">
        <v>1006</v>
      </c>
      <c r="J118" s="712"/>
    </row>
    <row r="119" spans="2:10" ht="14.25" x14ac:dyDescent="0.25">
      <c r="B119" s="1201"/>
      <c r="C119" s="974"/>
      <c r="D119" s="915">
        <v>431</v>
      </c>
      <c r="E119" s="917" t="s">
        <v>1010</v>
      </c>
      <c r="F119" s="711" t="s">
        <v>1004</v>
      </c>
      <c r="G119" s="712"/>
      <c r="H119" s="853"/>
      <c r="I119" s="715" t="s">
        <v>1006</v>
      </c>
      <c r="J119" s="712"/>
    </row>
    <row r="120" spans="2:10" ht="14.25" x14ac:dyDescent="0.25">
      <c r="B120" s="1201"/>
      <c r="C120" s="974"/>
      <c r="D120" s="915">
        <v>432</v>
      </c>
      <c r="E120" s="917" t="s">
        <v>1011</v>
      </c>
      <c r="F120" s="711" t="s">
        <v>1004</v>
      </c>
      <c r="G120" s="712"/>
      <c r="H120" s="853"/>
      <c r="I120" s="715" t="s">
        <v>1006</v>
      </c>
      <c r="J120" s="712"/>
    </row>
    <row r="121" spans="2:10" ht="14.25" x14ac:dyDescent="0.25">
      <c r="B121" s="967"/>
      <c r="C121" s="746"/>
      <c r="D121" s="915">
        <v>433</v>
      </c>
      <c r="E121" s="916" t="s">
        <v>1012</v>
      </c>
      <c r="F121" s="711" t="s">
        <v>1004</v>
      </c>
      <c r="G121" s="712"/>
      <c r="H121" s="853"/>
      <c r="I121" s="715" t="s">
        <v>1006</v>
      </c>
      <c r="J121" s="712"/>
    </row>
    <row r="122" spans="2:10" ht="14.25" x14ac:dyDescent="0.25">
      <c r="B122" s="1201"/>
      <c r="C122" s="974"/>
      <c r="D122" s="915">
        <v>44</v>
      </c>
      <c r="E122" s="916" t="s">
        <v>1013</v>
      </c>
      <c r="F122" s="711" t="s">
        <v>1004</v>
      </c>
      <c r="G122" s="712"/>
      <c r="H122" s="853"/>
      <c r="I122" s="715" t="s">
        <v>1006</v>
      </c>
      <c r="J122" s="712"/>
    </row>
    <row r="123" spans="2:10" ht="14.25" x14ac:dyDescent="0.25">
      <c r="B123" s="1201"/>
      <c r="C123" s="974"/>
      <c r="D123" s="915">
        <v>441</v>
      </c>
      <c r="E123" s="919" t="s">
        <v>1014</v>
      </c>
      <c r="F123" s="711" t="s">
        <v>1004</v>
      </c>
      <c r="G123" s="712"/>
      <c r="H123" s="853"/>
      <c r="I123" s="715" t="s">
        <v>1006</v>
      </c>
      <c r="J123" s="712"/>
    </row>
    <row r="124" spans="2:10" ht="14.25" x14ac:dyDescent="0.25">
      <c r="B124" s="1201"/>
      <c r="C124" s="826"/>
      <c r="D124" s="915">
        <v>442</v>
      </c>
      <c r="E124" s="917" t="s">
        <v>1015</v>
      </c>
      <c r="F124" s="711" t="s">
        <v>1004</v>
      </c>
      <c r="G124" s="712"/>
      <c r="H124" s="853"/>
      <c r="I124" s="715" t="s">
        <v>1006</v>
      </c>
      <c r="J124" s="712"/>
    </row>
    <row r="125" spans="2:10" ht="14.25" x14ac:dyDescent="0.25">
      <c r="B125" s="967"/>
      <c r="C125" s="746"/>
      <c r="D125" s="915">
        <v>443</v>
      </c>
      <c r="E125" s="919" t="s">
        <v>1016</v>
      </c>
      <c r="F125" s="711" t="s">
        <v>1004</v>
      </c>
      <c r="G125" s="712"/>
      <c r="H125" s="853"/>
      <c r="I125" s="715" t="s">
        <v>1006</v>
      </c>
      <c r="J125" s="712"/>
    </row>
    <row r="126" spans="2:10" ht="14.25" x14ac:dyDescent="0.25">
      <c r="B126" s="967"/>
      <c r="C126" s="746"/>
      <c r="D126" s="915">
        <v>444</v>
      </c>
      <c r="E126" s="919" t="s">
        <v>1017</v>
      </c>
      <c r="F126" s="711" t="s">
        <v>1004</v>
      </c>
      <c r="G126" s="712"/>
      <c r="H126" s="853"/>
      <c r="I126" s="715" t="s">
        <v>1006</v>
      </c>
      <c r="J126" s="712"/>
    </row>
    <row r="127" spans="2:10" ht="14.25" x14ac:dyDescent="0.25">
      <c r="B127" s="967"/>
      <c r="C127" s="746"/>
      <c r="D127" s="915">
        <v>445</v>
      </c>
      <c r="E127" s="919" t="s">
        <v>1018</v>
      </c>
      <c r="F127" s="711" t="s">
        <v>1004</v>
      </c>
      <c r="G127" s="712"/>
      <c r="H127" s="853"/>
      <c r="I127" s="715" t="s">
        <v>1006</v>
      </c>
      <c r="J127" s="712"/>
    </row>
    <row r="128" spans="2:10" ht="14.25" x14ac:dyDescent="0.25">
      <c r="B128" s="967"/>
      <c r="C128" s="746"/>
      <c r="D128" s="915">
        <v>446</v>
      </c>
      <c r="E128" s="919" t="s">
        <v>1019</v>
      </c>
      <c r="F128" s="711" t="s">
        <v>1004</v>
      </c>
      <c r="G128" s="712"/>
      <c r="H128" s="853"/>
      <c r="I128" s="715" t="s">
        <v>1006</v>
      </c>
      <c r="J128" s="712"/>
    </row>
    <row r="129" spans="2:10" ht="14.25" x14ac:dyDescent="0.25">
      <c r="B129" s="825"/>
      <c r="C129" s="933"/>
      <c r="D129" s="915" t="s">
        <v>1020</v>
      </c>
      <c r="E129" s="919" t="s">
        <v>1021</v>
      </c>
      <c r="F129" s="711" t="s">
        <v>1004</v>
      </c>
      <c r="G129" s="712"/>
      <c r="H129" s="853"/>
      <c r="I129" s="715" t="s">
        <v>1006</v>
      </c>
      <c r="J129" s="712"/>
    </row>
    <row r="130" spans="2:10" ht="14.25" x14ac:dyDescent="0.25">
      <c r="B130" s="1092"/>
      <c r="C130" s="1043"/>
      <c r="D130" s="922">
        <v>448</v>
      </c>
      <c r="E130" s="923" t="s">
        <v>1022</v>
      </c>
      <c r="F130" s="719" t="s">
        <v>1004</v>
      </c>
      <c r="G130" s="720"/>
      <c r="H130" s="1143"/>
      <c r="I130" s="723" t="s">
        <v>1006</v>
      </c>
      <c r="J130" s="720"/>
    </row>
    <row r="131" spans="2:10" ht="14.25" x14ac:dyDescent="0.25">
      <c r="B131" s="915" t="s">
        <v>939</v>
      </c>
      <c r="C131" s="942" t="s">
        <v>331</v>
      </c>
      <c r="D131" s="915" t="s">
        <v>939</v>
      </c>
      <c r="E131" s="916" t="s">
        <v>331</v>
      </c>
      <c r="F131" s="711" t="s">
        <v>1024</v>
      </c>
      <c r="G131" s="712" t="s">
        <v>1843</v>
      </c>
      <c r="H131" s="853">
        <v>261439557</v>
      </c>
      <c r="I131" s="715" t="s">
        <v>1026</v>
      </c>
      <c r="J131" s="712" t="s">
        <v>1027</v>
      </c>
    </row>
    <row r="132" spans="2:10" ht="14.25" x14ac:dyDescent="0.25">
      <c r="B132" s="744"/>
      <c r="C132" s="974"/>
      <c r="D132" s="915" t="s">
        <v>1030</v>
      </c>
      <c r="E132" s="916" t="s">
        <v>1029</v>
      </c>
      <c r="F132" s="711" t="s">
        <v>1024</v>
      </c>
      <c r="G132" s="712"/>
      <c r="H132" s="853"/>
      <c r="I132" s="715" t="s">
        <v>1026</v>
      </c>
      <c r="J132" s="712"/>
    </row>
    <row r="133" spans="2:10" ht="14.25" x14ac:dyDescent="0.25">
      <c r="B133" s="825"/>
      <c r="C133" s="933"/>
      <c r="D133" s="915" t="s">
        <v>946</v>
      </c>
      <c r="E133" s="916" t="s">
        <v>1031</v>
      </c>
      <c r="F133" s="711" t="s">
        <v>1024</v>
      </c>
      <c r="G133" s="712"/>
      <c r="H133" s="853"/>
      <c r="I133" s="715" t="s">
        <v>1026</v>
      </c>
      <c r="J133" s="712"/>
    </row>
    <row r="134" spans="2:10" ht="14.25" x14ac:dyDescent="0.25">
      <c r="B134" s="1201"/>
      <c r="C134" s="974"/>
      <c r="D134" s="915">
        <v>412</v>
      </c>
      <c r="E134" s="916" t="s">
        <v>1037</v>
      </c>
      <c r="F134" s="711" t="s">
        <v>1024</v>
      </c>
      <c r="G134" s="712"/>
      <c r="H134" s="853"/>
      <c r="I134" s="715" t="s">
        <v>1026</v>
      </c>
      <c r="J134" s="712"/>
    </row>
    <row r="135" spans="2:10" ht="14.25" x14ac:dyDescent="0.25">
      <c r="B135" s="1201"/>
      <c r="C135" s="974"/>
      <c r="D135" s="915">
        <v>414</v>
      </c>
      <c r="E135" s="916" t="s">
        <v>1041</v>
      </c>
      <c r="F135" s="711" t="s">
        <v>1024</v>
      </c>
      <c r="G135" s="712"/>
      <c r="H135" s="853"/>
      <c r="I135" s="715" t="s">
        <v>1026</v>
      </c>
      <c r="J135" s="712"/>
    </row>
    <row r="136" spans="2:10" ht="14.25" x14ac:dyDescent="0.25">
      <c r="B136" s="967"/>
      <c r="C136" s="933"/>
      <c r="D136" s="915">
        <v>418</v>
      </c>
      <c r="E136" s="916" t="s">
        <v>1034</v>
      </c>
      <c r="F136" s="711" t="s">
        <v>1024</v>
      </c>
      <c r="G136" s="712"/>
      <c r="H136" s="853"/>
      <c r="I136" s="715" t="s">
        <v>1026</v>
      </c>
      <c r="J136" s="712"/>
    </row>
    <row r="137" spans="2:10" ht="14.25" x14ac:dyDescent="0.25">
      <c r="B137" s="915" t="s">
        <v>1844</v>
      </c>
      <c r="C137" s="942" t="s">
        <v>1032</v>
      </c>
      <c r="D137" s="915">
        <v>413</v>
      </c>
      <c r="E137" s="916" t="s">
        <v>1032</v>
      </c>
      <c r="F137" s="711" t="s">
        <v>1845</v>
      </c>
      <c r="G137" s="712" t="s">
        <v>1846</v>
      </c>
      <c r="H137" s="853">
        <v>0</v>
      </c>
      <c r="I137" s="715" t="s">
        <v>1026</v>
      </c>
      <c r="J137" s="712"/>
    </row>
    <row r="138" spans="2:10" ht="14.25" x14ac:dyDescent="0.25">
      <c r="B138" s="1365" t="s">
        <v>969</v>
      </c>
      <c r="C138" s="1366" t="s">
        <v>344</v>
      </c>
      <c r="D138" s="1365" t="s">
        <v>969</v>
      </c>
      <c r="E138" s="1367" t="s">
        <v>344</v>
      </c>
      <c r="F138" s="727" t="s">
        <v>1046</v>
      </c>
      <c r="G138" s="728" t="s">
        <v>1847</v>
      </c>
      <c r="H138" s="1154">
        <v>328544961</v>
      </c>
      <c r="I138" s="731" t="s">
        <v>1048</v>
      </c>
      <c r="J138" s="728" t="s">
        <v>1848</v>
      </c>
    </row>
    <row r="139" spans="2:10" ht="14.25" x14ac:dyDescent="0.25">
      <c r="B139" s="744"/>
      <c r="C139" s="974"/>
      <c r="D139" s="915" t="s">
        <v>1052</v>
      </c>
      <c r="E139" s="916" t="s">
        <v>1053</v>
      </c>
      <c r="F139" s="711" t="s">
        <v>1046</v>
      </c>
      <c r="G139" s="712"/>
      <c r="H139" s="853"/>
      <c r="I139" s="715" t="s">
        <v>1048</v>
      </c>
      <c r="J139" s="712"/>
    </row>
    <row r="140" spans="2:10" ht="14.25" x14ac:dyDescent="0.25">
      <c r="B140" s="825"/>
      <c r="C140" s="746"/>
      <c r="D140" s="915" t="s">
        <v>976</v>
      </c>
      <c r="E140" s="916" t="s">
        <v>1056</v>
      </c>
      <c r="F140" s="711" t="s">
        <v>1046</v>
      </c>
      <c r="G140" s="712"/>
      <c r="H140" s="853"/>
      <c r="I140" s="715" t="s">
        <v>1048</v>
      </c>
      <c r="J140" s="712"/>
    </row>
    <row r="141" spans="2:10" ht="14.25" x14ac:dyDescent="0.25">
      <c r="B141" s="1201"/>
      <c r="C141" s="974"/>
      <c r="D141" s="915">
        <v>4211</v>
      </c>
      <c r="E141" s="916" t="s">
        <v>1061</v>
      </c>
      <c r="F141" s="711" t="s">
        <v>1046</v>
      </c>
      <c r="G141" s="712"/>
      <c r="H141" s="853"/>
      <c r="I141" s="715" t="s">
        <v>1048</v>
      </c>
      <c r="J141" s="712"/>
    </row>
    <row r="142" spans="2:10" ht="14.25" x14ac:dyDescent="0.25">
      <c r="B142" s="1201"/>
      <c r="C142" s="974"/>
      <c r="D142" s="915">
        <v>4212</v>
      </c>
      <c r="E142" s="916" t="s">
        <v>1066</v>
      </c>
      <c r="F142" s="711" t="s">
        <v>1046</v>
      </c>
      <c r="G142" s="712"/>
      <c r="H142" s="853"/>
      <c r="I142" s="715" t="s">
        <v>1048</v>
      </c>
      <c r="J142" s="712"/>
    </row>
    <row r="143" spans="2:10" ht="14.25" x14ac:dyDescent="0.25">
      <c r="B143" s="967"/>
      <c r="C143" s="746"/>
      <c r="D143" s="915" t="s">
        <v>1072</v>
      </c>
      <c r="E143" s="916" t="s">
        <v>1073</v>
      </c>
      <c r="F143" s="711" t="s">
        <v>1046</v>
      </c>
      <c r="G143" s="712"/>
      <c r="H143" s="853"/>
      <c r="I143" s="715" t="s">
        <v>1048</v>
      </c>
      <c r="J143" s="712"/>
    </row>
    <row r="144" spans="2:10" ht="14.25" x14ac:dyDescent="0.25">
      <c r="B144" s="1201"/>
      <c r="C144" s="974"/>
      <c r="D144" s="915">
        <v>4214</v>
      </c>
      <c r="E144" s="916" t="s">
        <v>1077</v>
      </c>
      <c r="F144" s="711" t="s">
        <v>1046</v>
      </c>
      <c r="G144" s="712"/>
      <c r="H144" s="853"/>
      <c r="I144" s="715" t="s">
        <v>1048</v>
      </c>
      <c r="J144" s="712"/>
    </row>
    <row r="145" spans="2:10" ht="14.25" x14ac:dyDescent="0.25">
      <c r="B145" s="1201"/>
      <c r="C145" s="974"/>
      <c r="D145" s="915" t="s">
        <v>1078</v>
      </c>
      <c r="E145" s="916" t="s">
        <v>1079</v>
      </c>
      <c r="F145" s="711" t="s">
        <v>1046</v>
      </c>
      <c r="G145" s="712"/>
      <c r="H145" s="853"/>
      <c r="I145" s="715" t="s">
        <v>1048</v>
      </c>
      <c r="J145" s="712"/>
    </row>
    <row r="146" spans="2:10" ht="28.5" x14ac:dyDescent="0.25">
      <c r="B146" s="967"/>
      <c r="C146" s="746"/>
      <c r="D146" s="944" t="s">
        <v>1086</v>
      </c>
      <c r="E146" s="916" t="s">
        <v>1085</v>
      </c>
      <c r="F146" s="711" t="s">
        <v>1046</v>
      </c>
      <c r="G146" s="712"/>
      <c r="H146" s="853"/>
      <c r="I146" s="715" t="s">
        <v>1048</v>
      </c>
      <c r="J146" s="712"/>
    </row>
    <row r="147" spans="2:10" ht="14.25" x14ac:dyDescent="0.25">
      <c r="B147" s="1201"/>
      <c r="C147" s="974"/>
      <c r="D147" s="915" t="s">
        <v>1080</v>
      </c>
      <c r="E147" s="916" t="s">
        <v>1081</v>
      </c>
      <c r="F147" s="711" t="s">
        <v>1046</v>
      </c>
      <c r="G147" s="712"/>
      <c r="H147" s="853"/>
      <c r="I147" s="715" t="s">
        <v>1048</v>
      </c>
      <c r="J147" s="712"/>
    </row>
    <row r="148" spans="2:10" ht="14.25" x14ac:dyDescent="0.25">
      <c r="B148" s="1201"/>
      <c r="C148" s="974"/>
      <c r="D148" s="915" t="s">
        <v>1082</v>
      </c>
      <c r="E148" s="916" t="s">
        <v>1083</v>
      </c>
      <c r="F148" s="711" t="s">
        <v>1046</v>
      </c>
      <c r="G148" s="712"/>
      <c r="H148" s="853"/>
      <c r="I148" s="715" t="s">
        <v>1048</v>
      </c>
      <c r="J148" s="712"/>
    </row>
    <row r="149" spans="2:10" ht="14.25" x14ac:dyDescent="0.25">
      <c r="B149" s="967"/>
      <c r="C149" s="746"/>
      <c r="D149" s="915">
        <v>423</v>
      </c>
      <c r="E149" s="916" t="s">
        <v>1091</v>
      </c>
      <c r="F149" s="711" t="s">
        <v>1046</v>
      </c>
      <c r="G149" s="712"/>
      <c r="H149" s="853"/>
      <c r="I149" s="715" t="s">
        <v>1048</v>
      </c>
      <c r="J149" s="712"/>
    </row>
    <row r="150" spans="2:10" ht="14.25" x14ac:dyDescent="0.25">
      <c r="B150" s="1201"/>
      <c r="C150" s="974"/>
      <c r="D150" s="915">
        <v>4231</v>
      </c>
      <c r="E150" s="916" t="s">
        <v>1095</v>
      </c>
      <c r="F150" s="711" t="s">
        <v>1046</v>
      </c>
      <c r="G150" s="712"/>
      <c r="H150" s="853"/>
      <c r="I150" s="715" t="s">
        <v>1048</v>
      </c>
      <c r="J150" s="712"/>
    </row>
    <row r="151" spans="2:10" ht="14.25" x14ac:dyDescent="0.25">
      <c r="B151" s="1201"/>
      <c r="C151" s="974"/>
      <c r="D151" s="915">
        <v>4232</v>
      </c>
      <c r="E151" s="916" t="s">
        <v>1849</v>
      </c>
      <c r="F151" s="711" t="s">
        <v>1046</v>
      </c>
      <c r="G151" s="712"/>
      <c r="H151" s="853"/>
      <c r="I151" s="715" t="s">
        <v>1048</v>
      </c>
      <c r="J151" s="712"/>
    </row>
    <row r="152" spans="2:10" ht="14.25" x14ac:dyDescent="0.25">
      <c r="B152" s="967"/>
      <c r="C152" s="746"/>
      <c r="D152" s="915">
        <v>4238</v>
      </c>
      <c r="E152" s="916" t="s">
        <v>1099</v>
      </c>
      <c r="F152" s="711" t="s">
        <v>1046</v>
      </c>
      <c r="G152" s="712"/>
      <c r="H152" s="853"/>
      <c r="I152" s="715" t="s">
        <v>1048</v>
      </c>
      <c r="J152" s="712"/>
    </row>
    <row r="153" spans="2:10" ht="14.25" x14ac:dyDescent="0.25">
      <c r="B153" s="1201"/>
      <c r="C153" s="974"/>
      <c r="D153" s="915">
        <v>424</v>
      </c>
      <c r="E153" s="916" t="s">
        <v>1109</v>
      </c>
      <c r="F153" s="711" t="s">
        <v>1046</v>
      </c>
      <c r="G153" s="712"/>
      <c r="H153" s="853"/>
      <c r="I153" s="715" t="s">
        <v>1048</v>
      </c>
      <c r="J153" s="712"/>
    </row>
    <row r="154" spans="2:10" ht="28.5" x14ac:dyDescent="0.25">
      <c r="B154" s="1201"/>
      <c r="C154" s="974"/>
      <c r="D154" s="944" t="s">
        <v>1102</v>
      </c>
      <c r="E154" s="916" t="s">
        <v>1103</v>
      </c>
      <c r="F154" s="711" t="s">
        <v>1046</v>
      </c>
      <c r="G154" s="712"/>
      <c r="H154" s="853"/>
      <c r="I154" s="715" t="s">
        <v>1048</v>
      </c>
      <c r="J154" s="712"/>
    </row>
    <row r="155" spans="2:10" ht="14.25" x14ac:dyDescent="0.25">
      <c r="B155" s="1092"/>
      <c r="C155" s="1043"/>
      <c r="D155" s="922">
        <v>428</v>
      </c>
      <c r="E155" s="1368" t="s">
        <v>1115</v>
      </c>
      <c r="F155" s="719" t="s">
        <v>1046</v>
      </c>
      <c r="G155" s="720"/>
      <c r="H155" s="1143"/>
      <c r="I155" s="723" t="s">
        <v>1048</v>
      </c>
      <c r="J155" s="720"/>
    </row>
    <row r="156" spans="2:10" ht="15.75" thickBot="1" x14ac:dyDescent="0.3">
      <c r="B156" s="1369">
        <v>43</v>
      </c>
      <c r="C156" s="1370" t="s">
        <v>1120</v>
      </c>
      <c r="D156" s="1371" t="s">
        <v>1119</v>
      </c>
      <c r="E156" s="1372" t="s">
        <v>1120</v>
      </c>
      <c r="F156" s="764" t="s">
        <v>1121</v>
      </c>
      <c r="G156" s="1373" t="s">
        <v>1122</v>
      </c>
      <c r="H156" s="766"/>
      <c r="I156" s="764" t="s">
        <v>1123</v>
      </c>
      <c r="J156" s="1373" t="s">
        <v>1124</v>
      </c>
    </row>
    <row r="157" spans="2:10" s="692" customFormat="1" ht="15.75" thickBot="1" x14ac:dyDescent="0.3">
      <c r="B157" s="851"/>
      <c r="C157" s="851"/>
      <c r="D157" s="851"/>
      <c r="E157" s="851"/>
      <c r="F157" s="711"/>
      <c r="G157" s="772"/>
      <c r="H157" s="773"/>
      <c r="I157" s="772"/>
      <c r="J157" s="711"/>
    </row>
    <row r="158" spans="2:10" ht="16.5" thickBot="1" x14ac:dyDescent="0.3">
      <c r="B158" s="775" t="s">
        <v>616</v>
      </c>
      <c r="C158" s="851"/>
      <c r="D158" s="851"/>
      <c r="E158" s="851"/>
      <c r="F158" s="702" t="s">
        <v>617</v>
      </c>
      <c r="G158" s="772"/>
      <c r="H158" s="704" t="s">
        <v>618</v>
      </c>
      <c r="I158" s="955" t="s">
        <v>1126</v>
      </c>
      <c r="J158" s="956" t="s">
        <v>1127</v>
      </c>
    </row>
    <row r="159" spans="2:10" ht="14.25" x14ac:dyDescent="0.25">
      <c r="B159" s="1374" t="s">
        <v>1850</v>
      </c>
      <c r="C159" s="1375" t="s">
        <v>294</v>
      </c>
      <c r="D159" s="1376" t="s">
        <v>1850</v>
      </c>
      <c r="E159" s="1377" t="s">
        <v>292</v>
      </c>
      <c r="F159" s="961" t="s">
        <v>1130</v>
      </c>
      <c r="G159" s="962" t="s">
        <v>1131</v>
      </c>
      <c r="H159" s="963">
        <v>50969660</v>
      </c>
      <c r="I159" s="711" t="s">
        <v>1132</v>
      </c>
      <c r="J159" s="712" t="s">
        <v>1133</v>
      </c>
    </row>
    <row r="160" spans="2:10" ht="14.25" x14ac:dyDescent="0.25">
      <c r="B160" s="1378" t="s">
        <v>1134</v>
      </c>
      <c r="C160" s="1379" t="s">
        <v>1135</v>
      </c>
      <c r="D160" s="968" t="s">
        <v>1134</v>
      </c>
      <c r="E160" s="969" t="s">
        <v>1135</v>
      </c>
      <c r="F160" s="711" t="s">
        <v>1130</v>
      </c>
      <c r="G160" s="712"/>
      <c r="H160" s="735"/>
      <c r="I160" s="711" t="s">
        <v>1132</v>
      </c>
      <c r="J160" s="712"/>
    </row>
    <row r="161" spans="2:10" s="966" customFormat="1" ht="15" x14ac:dyDescent="0.25">
      <c r="B161" s="1116"/>
      <c r="C161" s="989"/>
      <c r="D161" s="968" t="s">
        <v>1136</v>
      </c>
      <c r="E161" s="969" t="s">
        <v>1135</v>
      </c>
      <c r="F161" s="970" t="s">
        <v>1130</v>
      </c>
      <c r="G161" s="965"/>
      <c r="H161" s="971"/>
      <c r="I161" s="973" t="s">
        <v>1132</v>
      </c>
      <c r="J161" s="965"/>
    </row>
    <row r="162" spans="2:10" ht="14.25" x14ac:dyDescent="0.25">
      <c r="B162" s="1378" t="s">
        <v>1171</v>
      </c>
      <c r="C162" s="1379" t="s">
        <v>1138</v>
      </c>
      <c r="D162" s="968" t="s">
        <v>1137</v>
      </c>
      <c r="E162" s="975" t="s">
        <v>1138</v>
      </c>
      <c r="F162" s="711" t="s">
        <v>1851</v>
      </c>
      <c r="G162" s="712" t="s">
        <v>1852</v>
      </c>
      <c r="H162" s="735">
        <v>30299347</v>
      </c>
      <c r="I162" s="711" t="s">
        <v>1132</v>
      </c>
      <c r="J162" s="712"/>
    </row>
    <row r="163" spans="2:10" ht="14.25" x14ac:dyDescent="0.25">
      <c r="B163" s="1380" t="s">
        <v>1023</v>
      </c>
      <c r="C163" s="1381" t="s">
        <v>1164</v>
      </c>
      <c r="D163" s="978" t="s">
        <v>1044</v>
      </c>
      <c r="E163" s="1382" t="s">
        <v>1164</v>
      </c>
      <c r="F163" s="727" t="s">
        <v>1853</v>
      </c>
      <c r="G163" s="728" t="s">
        <v>1854</v>
      </c>
      <c r="H163" s="729">
        <v>77419558</v>
      </c>
      <c r="I163" s="984" t="s">
        <v>1143</v>
      </c>
      <c r="J163" s="981" t="s">
        <v>1144</v>
      </c>
    </row>
    <row r="164" spans="2:10" ht="14.25" x14ac:dyDescent="0.25">
      <c r="B164" s="1378" t="s">
        <v>1044</v>
      </c>
      <c r="C164" s="1379" t="s">
        <v>1166</v>
      </c>
      <c r="D164" s="968" t="s">
        <v>1165</v>
      </c>
      <c r="E164" s="969" t="s">
        <v>1166</v>
      </c>
      <c r="F164" s="711" t="s">
        <v>1855</v>
      </c>
      <c r="G164" s="712" t="s">
        <v>1856</v>
      </c>
      <c r="H164" s="735">
        <v>203231807</v>
      </c>
      <c r="I164" s="973" t="s">
        <v>1143</v>
      </c>
      <c r="J164" s="712"/>
    </row>
    <row r="165" spans="2:10" ht="14.25" x14ac:dyDescent="0.25">
      <c r="B165" s="1378" t="s">
        <v>1181</v>
      </c>
      <c r="C165" s="1379" t="s">
        <v>1170</v>
      </c>
      <c r="D165" s="968" t="s">
        <v>1169</v>
      </c>
      <c r="E165" s="969" t="s">
        <v>1170</v>
      </c>
      <c r="F165" s="711" t="s">
        <v>1857</v>
      </c>
      <c r="G165" s="712" t="s">
        <v>1858</v>
      </c>
      <c r="H165" s="735">
        <v>7311080</v>
      </c>
      <c r="I165" s="973" t="s">
        <v>1143</v>
      </c>
      <c r="J165" s="712"/>
    </row>
    <row r="166" spans="2:10" ht="14.25" x14ac:dyDescent="0.25">
      <c r="B166" s="1378" t="s">
        <v>1169</v>
      </c>
      <c r="C166" s="1379" t="s">
        <v>1859</v>
      </c>
      <c r="D166" s="968" t="s">
        <v>1171</v>
      </c>
      <c r="E166" s="969" t="s">
        <v>1859</v>
      </c>
      <c r="F166" s="711" t="s">
        <v>1860</v>
      </c>
      <c r="G166" s="712" t="s">
        <v>1861</v>
      </c>
      <c r="H166" s="735">
        <v>316901106</v>
      </c>
      <c r="I166" s="973" t="s">
        <v>1143</v>
      </c>
      <c r="J166" s="712"/>
    </row>
    <row r="167" spans="2:10" ht="14.25" x14ac:dyDescent="0.25">
      <c r="B167" s="1378" t="s">
        <v>1173</v>
      </c>
      <c r="C167" s="1379" t="s">
        <v>1862</v>
      </c>
      <c r="D167" s="968" t="s">
        <v>1023</v>
      </c>
      <c r="E167" s="969" t="s">
        <v>1151</v>
      </c>
      <c r="F167" s="970" t="s">
        <v>1152</v>
      </c>
      <c r="G167" s="965" t="s">
        <v>1863</v>
      </c>
      <c r="H167" s="971">
        <v>61857975</v>
      </c>
      <c r="I167" s="973" t="s">
        <v>1143</v>
      </c>
      <c r="J167" s="965"/>
    </row>
    <row r="168" spans="2:10" ht="14.25" x14ac:dyDescent="0.25">
      <c r="B168" s="825"/>
      <c r="C168" s="746"/>
      <c r="D168" s="968" t="s">
        <v>1028</v>
      </c>
      <c r="E168" s="987" t="s">
        <v>1155</v>
      </c>
      <c r="F168" s="711" t="s">
        <v>1152</v>
      </c>
      <c r="G168" s="712"/>
      <c r="H168" s="853"/>
      <c r="I168" s="715" t="s">
        <v>1143</v>
      </c>
      <c r="J168" s="712"/>
    </row>
    <row r="169" spans="2:10" ht="14.25" x14ac:dyDescent="0.25">
      <c r="B169" s="825"/>
      <c r="C169" s="746"/>
      <c r="D169" s="968" t="s">
        <v>1040</v>
      </c>
      <c r="E169" s="969" t="s">
        <v>1140</v>
      </c>
      <c r="F169" s="711" t="s">
        <v>1152</v>
      </c>
      <c r="G169" s="712"/>
      <c r="H169" s="853"/>
      <c r="I169" s="715" t="s">
        <v>1143</v>
      </c>
      <c r="J169" s="712"/>
    </row>
    <row r="170" spans="2:10" ht="14.25" x14ac:dyDescent="0.25">
      <c r="B170" s="825"/>
      <c r="C170" s="746"/>
      <c r="D170" s="968" t="s">
        <v>1035</v>
      </c>
      <c r="E170" s="969" t="s">
        <v>1146</v>
      </c>
      <c r="F170" s="711" t="s">
        <v>1152</v>
      </c>
      <c r="G170" s="712"/>
      <c r="H170" s="853"/>
      <c r="I170" s="715" t="s">
        <v>1143</v>
      </c>
      <c r="J170" s="712"/>
    </row>
    <row r="171" spans="2:10" ht="14.25" x14ac:dyDescent="0.25">
      <c r="B171" s="825"/>
      <c r="C171" s="746"/>
      <c r="D171" s="968" t="s">
        <v>1156</v>
      </c>
      <c r="E171" s="969" t="s">
        <v>1157</v>
      </c>
      <c r="F171" s="711" t="s">
        <v>1152</v>
      </c>
      <c r="G171" s="712"/>
      <c r="H171" s="853"/>
      <c r="I171" s="715" t="s">
        <v>1143</v>
      </c>
      <c r="J171" s="712"/>
    </row>
    <row r="172" spans="2:10" ht="14.25" x14ac:dyDescent="0.25">
      <c r="B172" s="825"/>
      <c r="C172" s="746"/>
      <c r="D172" s="968" t="s">
        <v>1158</v>
      </c>
      <c r="E172" s="969" t="s">
        <v>1159</v>
      </c>
      <c r="F172" s="711" t="s">
        <v>1152</v>
      </c>
      <c r="G172" s="712"/>
      <c r="H172" s="853"/>
      <c r="I172" s="715" t="s">
        <v>1143</v>
      </c>
      <c r="J172" s="712"/>
    </row>
    <row r="173" spans="2:10" ht="14.25" x14ac:dyDescent="0.25">
      <c r="B173" s="825"/>
      <c r="C173" s="746"/>
      <c r="D173" s="968" t="s">
        <v>1160</v>
      </c>
      <c r="E173" s="969" t="s">
        <v>1161</v>
      </c>
      <c r="F173" s="711" t="s">
        <v>1152</v>
      </c>
      <c r="G173" s="712"/>
      <c r="H173" s="853"/>
      <c r="I173" s="715" t="s">
        <v>1143</v>
      </c>
      <c r="J173" s="712"/>
    </row>
    <row r="174" spans="2:10" ht="14.25" x14ac:dyDescent="0.25">
      <c r="B174" s="825"/>
      <c r="C174" s="746"/>
      <c r="D174" s="968" t="s">
        <v>1162</v>
      </c>
      <c r="E174" s="969" t="s">
        <v>1163</v>
      </c>
      <c r="F174" s="711" t="s">
        <v>1152</v>
      </c>
      <c r="G174" s="712"/>
      <c r="H174" s="853"/>
      <c r="I174" s="715" t="s">
        <v>1143</v>
      </c>
      <c r="J174" s="712"/>
    </row>
    <row r="175" spans="2:10" ht="14.25" x14ac:dyDescent="0.25">
      <c r="B175" s="825"/>
      <c r="C175" s="746"/>
      <c r="D175" s="968" t="s">
        <v>1173</v>
      </c>
      <c r="E175" s="975" t="s">
        <v>1862</v>
      </c>
      <c r="F175" s="711" t="s">
        <v>1152</v>
      </c>
      <c r="G175" s="712"/>
      <c r="H175" s="853"/>
      <c r="I175" s="715" t="s">
        <v>1143</v>
      </c>
      <c r="J175" s="712"/>
    </row>
    <row r="176" spans="2:10" ht="14.25" x14ac:dyDescent="0.25">
      <c r="B176" s="825"/>
      <c r="C176" s="746"/>
      <c r="D176" s="968" t="s">
        <v>1175</v>
      </c>
      <c r="E176" s="969" t="s">
        <v>1176</v>
      </c>
      <c r="F176" s="711" t="s">
        <v>1152</v>
      </c>
      <c r="G176" s="712"/>
      <c r="H176" s="853"/>
      <c r="I176" s="715" t="s">
        <v>1143</v>
      </c>
      <c r="J176" s="712"/>
    </row>
    <row r="177" spans="2:12" ht="14.25" x14ac:dyDescent="0.25">
      <c r="B177" s="825"/>
      <c r="C177" s="746"/>
      <c r="D177" s="968" t="s">
        <v>1177</v>
      </c>
      <c r="E177" s="969" t="s">
        <v>1178</v>
      </c>
      <c r="F177" s="711" t="s">
        <v>1152</v>
      </c>
      <c r="G177" s="712"/>
      <c r="H177" s="853"/>
      <c r="I177" s="715" t="s">
        <v>1143</v>
      </c>
      <c r="J177" s="712"/>
    </row>
    <row r="178" spans="2:12" ht="14.25" x14ac:dyDescent="0.25">
      <c r="B178" s="1378" t="s">
        <v>1165</v>
      </c>
      <c r="C178" s="1379" t="s">
        <v>1168</v>
      </c>
      <c r="D178" s="968" t="s">
        <v>1167</v>
      </c>
      <c r="E178" s="969" t="s">
        <v>1168</v>
      </c>
      <c r="F178" s="711" t="s">
        <v>1654</v>
      </c>
      <c r="G178" s="712" t="s">
        <v>1655</v>
      </c>
      <c r="H178" s="853">
        <v>453481579</v>
      </c>
      <c r="I178" s="715" t="s">
        <v>1143</v>
      </c>
      <c r="J178" s="712"/>
    </row>
    <row r="179" spans="2:12" ht="14.25" x14ac:dyDescent="0.25">
      <c r="B179" s="1380" t="s">
        <v>1167</v>
      </c>
      <c r="C179" s="1381" t="s">
        <v>1864</v>
      </c>
      <c r="D179" s="978" t="s">
        <v>1181</v>
      </c>
      <c r="E179" s="1382" t="s">
        <v>1864</v>
      </c>
      <c r="F179" s="727" t="s">
        <v>1183</v>
      </c>
      <c r="G179" s="728" t="s">
        <v>1865</v>
      </c>
      <c r="H179" s="1154">
        <v>128258691</v>
      </c>
      <c r="I179" s="731" t="s">
        <v>1185</v>
      </c>
      <c r="J179" s="728" t="s">
        <v>1866</v>
      </c>
    </row>
    <row r="180" spans="2:12" ht="14.25" x14ac:dyDescent="0.25">
      <c r="B180" s="825"/>
      <c r="C180" s="746"/>
      <c r="D180" s="968" t="s">
        <v>1195</v>
      </c>
      <c r="E180" s="969" t="s">
        <v>1196</v>
      </c>
      <c r="F180" s="711" t="s">
        <v>1183</v>
      </c>
      <c r="G180" s="712"/>
      <c r="H180" s="853"/>
      <c r="I180" s="715" t="s">
        <v>1185</v>
      </c>
      <c r="J180" s="712"/>
    </row>
    <row r="181" spans="2:12" ht="14.25" x14ac:dyDescent="0.25">
      <c r="B181" s="825"/>
      <c r="C181" s="746"/>
      <c r="D181" s="968" t="s">
        <v>1201</v>
      </c>
      <c r="E181" s="969" t="s">
        <v>1200</v>
      </c>
      <c r="F181" s="711" t="s">
        <v>1183</v>
      </c>
      <c r="G181" s="712"/>
      <c r="H181" s="853"/>
      <c r="I181" s="715" t="s">
        <v>1185</v>
      </c>
      <c r="J181" s="712"/>
    </row>
    <row r="182" spans="2:12" ht="14.25" x14ac:dyDescent="0.25">
      <c r="B182" s="825"/>
      <c r="C182" s="746"/>
      <c r="D182" s="968" t="s">
        <v>1206</v>
      </c>
      <c r="E182" s="969" t="s">
        <v>1205</v>
      </c>
      <c r="F182" s="711" t="s">
        <v>1183</v>
      </c>
      <c r="G182" s="712"/>
      <c r="H182" s="853"/>
      <c r="I182" s="715" t="s">
        <v>1185</v>
      </c>
      <c r="J182" s="712"/>
    </row>
    <row r="183" spans="2:12" ht="14.25" x14ac:dyDescent="0.25">
      <c r="B183" s="825"/>
      <c r="C183" s="746"/>
      <c r="D183" s="968" t="s">
        <v>1189</v>
      </c>
      <c r="E183" s="969" t="s">
        <v>1190</v>
      </c>
      <c r="F183" s="711" t="s">
        <v>1183</v>
      </c>
      <c r="G183" s="712"/>
      <c r="H183" s="853"/>
      <c r="I183" s="715" t="s">
        <v>1185</v>
      </c>
      <c r="J183" s="712"/>
    </row>
    <row r="184" spans="2:12" ht="14.25" x14ac:dyDescent="0.25">
      <c r="B184" s="1042"/>
      <c r="C184" s="1043"/>
      <c r="D184" s="1241" t="s">
        <v>1191</v>
      </c>
      <c r="E184" s="1383" t="s">
        <v>1192</v>
      </c>
      <c r="F184" s="719" t="s">
        <v>1183</v>
      </c>
      <c r="G184" s="720"/>
      <c r="H184" s="1143"/>
      <c r="I184" s="723" t="s">
        <v>1185</v>
      </c>
      <c r="J184" s="720"/>
    </row>
    <row r="185" spans="2:12" s="966" customFormat="1" ht="15.75" thickBot="1" x14ac:dyDescent="0.3">
      <c r="B185" s="1384" t="s">
        <v>1137</v>
      </c>
      <c r="C185" s="1000" t="s">
        <v>1212</v>
      </c>
      <c r="D185" s="999" t="s">
        <v>1211</v>
      </c>
      <c r="E185" s="1000" t="s">
        <v>1212</v>
      </c>
      <c r="F185" s="1001" t="s">
        <v>1213</v>
      </c>
      <c r="G185" s="1002" t="s">
        <v>1214</v>
      </c>
      <c r="H185" s="1167"/>
      <c r="I185" s="1001" t="s">
        <v>1215</v>
      </c>
      <c r="J185" s="1002" t="s">
        <v>1216</v>
      </c>
    </row>
    <row r="186" spans="2:12" s="966" customFormat="1" ht="15.75" thickBot="1" x14ac:dyDescent="0.3">
      <c r="B186" s="1385"/>
      <c r="C186" s="1385"/>
      <c r="D186" s="1385"/>
      <c r="E186" s="1385"/>
      <c r="F186" s="1308"/>
      <c r="G186" s="772"/>
      <c r="H186" s="773"/>
      <c r="I186" s="1308"/>
      <c r="J186" s="1308"/>
    </row>
    <row r="187" spans="2:12" s="1386" customFormat="1" ht="16.5" thickBot="1" x14ac:dyDescent="0.3">
      <c r="B187" s="775" t="s">
        <v>616</v>
      </c>
      <c r="C187" s="1015"/>
      <c r="D187" s="1016"/>
      <c r="E187" s="1017"/>
      <c r="F187" s="702" t="s">
        <v>617</v>
      </c>
      <c r="G187" s="1018"/>
      <c r="H187" s="704" t="s">
        <v>618</v>
      </c>
      <c r="I187" s="955" t="s">
        <v>1217</v>
      </c>
      <c r="J187" s="956" t="s">
        <v>1218</v>
      </c>
      <c r="L187" s="1387"/>
    </row>
    <row r="188" spans="2:12" s="1386" customFormat="1" ht="14.25" x14ac:dyDescent="0.25">
      <c r="B188" s="1388" t="s">
        <v>1179</v>
      </c>
      <c r="C188" s="1389" t="s">
        <v>296</v>
      </c>
      <c r="D188" s="1390" t="s">
        <v>1179</v>
      </c>
      <c r="E188" s="1391" t="s">
        <v>296</v>
      </c>
      <c r="F188" s="961" t="s">
        <v>1220</v>
      </c>
      <c r="G188" s="962" t="s">
        <v>1867</v>
      </c>
      <c r="H188" s="1162">
        <v>29811217</v>
      </c>
      <c r="I188" s="967" t="s">
        <v>1222</v>
      </c>
      <c r="J188" s="965" t="s">
        <v>1223</v>
      </c>
      <c r="L188" s="1387"/>
    </row>
    <row r="189" spans="2:12" s="1386" customFormat="1" ht="14.25" x14ac:dyDescent="0.25">
      <c r="B189" s="985" t="s">
        <v>1187</v>
      </c>
      <c r="C189" s="1024" t="s">
        <v>1226</v>
      </c>
      <c r="D189" s="1040" t="s">
        <v>1187</v>
      </c>
      <c r="E189" s="1392" t="s">
        <v>1226</v>
      </c>
      <c r="F189" s="970" t="s">
        <v>1220</v>
      </c>
      <c r="G189" s="965"/>
      <c r="H189" s="1162"/>
      <c r="I189" s="744" t="s">
        <v>1222</v>
      </c>
      <c r="J189" s="965"/>
      <c r="L189" s="1387"/>
    </row>
    <row r="190" spans="2:12" s="1386" customFormat="1" ht="14.25" x14ac:dyDescent="0.25">
      <c r="B190" s="1245" t="s">
        <v>1193</v>
      </c>
      <c r="C190" s="1029" t="s">
        <v>1228</v>
      </c>
      <c r="D190" s="1044" t="s">
        <v>1193</v>
      </c>
      <c r="E190" s="1393" t="s">
        <v>1228</v>
      </c>
      <c r="F190" s="1046" t="s">
        <v>1868</v>
      </c>
      <c r="G190" s="1033" t="s">
        <v>1869</v>
      </c>
      <c r="H190" s="1166">
        <v>80535788</v>
      </c>
      <c r="I190" s="750" t="s">
        <v>1222</v>
      </c>
      <c r="J190" s="1033"/>
      <c r="L190" s="1387"/>
    </row>
    <row r="191" spans="2:12" s="1386" customFormat="1" ht="14.25" x14ac:dyDescent="0.25">
      <c r="B191" s="976" t="s">
        <v>1199</v>
      </c>
      <c r="C191" s="977" t="s">
        <v>1870</v>
      </c>
      <c r="D191" s="1038" t="s">
        <v>1199</v>
      </c>
      <c r="E191" s="1394" t="s">
        <v>1232</v>
      </c>
      <c r="F191" s="980" t="s">
        <v>1663</v>
      </c>
      <c r="G191" s="981" t="s">
        <v>1664</v>
      </c>
      <c r="H191" s="1395">
        <v>13044022</v>
      </c>
      <c r="I191" s="1396" t="s">
        <v>1235</v>
      </c>
      <c r="J191" s="981" t="s">
        <v>1236</v>
      </c>
      <c r="L191" s="1387"/>
    </row>
    <row r="192" spans="2:12" s="1386" customFormat="1" ht="14.25" x14ac:dyDescent="0.25">
      <c r="B192" s="825"/>
      <c r="C192" s="974"/>
      <c r="D192" s="1040" t="s">
        <v>1237</v>
      </c>
      <c r="E192" s="1392" t="s">
        <v>1238</v>
      </c>
      <c r="F192" s="970" t="s">
        <v>1663</v>
      </c>
      <c r="G192" s="965"/>
      <c r="H192" s="1162"/>
      <c r="I192" s="744" t="s">
        <v>1235</v>
      </c>
      <c r="J192" s="965"/>
      <c r="L192" s="1387"/>
    </row>
    <row r="193" spans="2:12" s="1386" customFormat="1" ht="14.25" x14ac:dyDescent="0.25">
      <c r="B193" s="825"/>
      <c r="C193" s="974"/>
      <c r="D193" s="1040" t="s">
        <v>1239</v>
      </c>
      <c r="E193" s="1392" t="s">
        <v>335</v>
      </c>
      <c r="F193" s="970" t="s">
        <v>1663</v>
      </c>
      <c r="G193" s="965"/>
      <c r="H193" s="1162"/>
      <c r="I193" s="744" t="s">
        <v>1235</v>
      </c>
      <c r="J193" s="965"/>
      <c r="L193" s="1387"/>
    </row>
    <row r="194" spans="2:12" s="1386" customFormat="1" ht="14.25" x14ac:dyDescent="0.25">
      <c r="B194" s="825"/>
      <c r="C194" s="974"/>
      <c r="D194" s="1040" t="s">
        <v>1240</v>
      </c>
      <c r="E194" s="1392" t="s">
        <v>1241</v>
      </c>
      <c r="F194" s="970" t="s">
        <v>1663</v>
      </c>
      <c r="G194" s="965"/>
      <c r="H194" s="1162"/>
      <c r="I194" s="744" t="s">
        <v>1235</v>
      </c>
      <c r="J194" s="965"/>
      <c r="L194" s="1387"/>
    </row>
    <row r="195" spans="2:12" s="1386" customFormat="1" ht="14.25" x14ac:dyDescent="0.25">
      <c r="B195" s="825"/>
      <c r="C195" s="974"/>
      <c r="D195" s="1040" t="s">
        <v>1242</v>
      </c>
      <c r="E195" s="1392" t="s">
        <v>1243</v>
      </c>
      <c r="F195" s="970" t="s">
        <v>1663</v>
      </c>
      <c r="G195" s="965"/>
      <c r="H195" s="1162"/>
      <c r="I195" s="744" t="s">
        <v>1235</v>
      </c>
      <c r="J195" s="965"/>
      <c r="L195" s="1387"/>
    </row>
    <row r="196" spans="2:12" s="1386" customFormat="1" ht="14.25" x14ac:dyDescent="0.25">
      <c r="B196" s="825"/>
      <c r="C196" s="974"/>
      <c r="D196" s="1040" t="s">
        <v>1244</v>
      </c>
      <c r="E196" s="1392" t="s">
        <v>1245</v>
      </c>
      <c r="F196" s="970" t="s">
        <v>1663</v>
      </c>
      <c r="G196" s="965"/>
      <c r="H196" s="1162"/>
      <c r="I196" s="744" t="s">
        <v>1235</v>
      </c>
      <c r="J196" s="965"/>
      <c r="L196" s="1387"/>
    </row>
    <row r="197" spans="2:12" s="1386" customFormat="1" ht="14.25" x14ac:dyDescent="0.25">
      <c r="B197" s="825"/>
      <c r="C197" s="974"/>
      <c r="D197" s="1040" t="s">
        <v>1247</v>
      </c>
      <c r="E197" s="1392" t="s">
        <v>336</v>
      </c>
      <c r="F197" s="970" t="s">
        <v>1663</v>
      </c>
      <c r="G197" s="965"/>
      <c r="H197" s="1162"/>
      <c r="I197" s="744" t="s">
        <v>1235</v>
      </c>
      <c r="J197" s="965"/>
      <c r="L197" s="1387"/>
    </row>
    <row r="198" spans="2:12" s="1386" customFormat="1" ht="14.25" x14ac:dyDescent="0.25">
      <c r="B198" s="825"/>
      <c r="C198" s="974"/>
      <c r="D198" s="1040" t="s">
        <v>1250</v>
      </c>
      <c r="E198" s="1392" t="s">
        <v>1241</v>
      </c>
      <c r="F198" s="970" t="s">
        <v>1663</v>
      </c>
      <c r="G198" s="965"/>
      <c r="H198" s="1162"/>
      <c r="I198" s="744" t="s">
        <v>1235</v>
      </c>
      <c r="J198" s="965"/>
      <c r="L198" s="1387"/>
    </row>
    <row r="199" spans="2:12" s="1386" customFormat="1" ht="14.25" x14ac:dyDescent="0.25">
      <c r="B199" s="1042"/>
      <c r="C199" s="1217"/>
      <c r="D199" s="1044" t="s">
        <v>1871</v>
      </c>
      <c r="E199" s="1393" t="s">
        <v>1252</v>
      </c>
      <c r="F199" s="1046" t="s">
        <v>1663</v>
      </c>
      <c r="G199" s="1033"/>
      <c r="H199" s="1166"/>
      <c r="I199" s="750" t="s">
        <v>1235</v>
      </c>
      <c r="J199" s="1033"/>
      <c r="L199" s="1387"/>
    </row>
    <row r="200" spans="2:12" s="1386" customFormat="1" ht="14.25" x14ac:dyDescent="0.25">
      <c r="B200" s="985" t="s">
        <v>1209</v>
      </c>
      <c r="C200" s="1024" t="s">
        <v>1872</v>
      </c>
      <c r="D200" s="1040" t="s">
        <v>1204</v>
      </c>
      <c r="E200" s="1392" t="s">
        <v>299</v>
      </c>
      <c r="F200" s="970" t="s">
        <v>1255</v>
      </c>
      <c r="G200" s="965" t="s">
        <v>1256</v>
      </c>
      <c r="H200" s="1162">
        <v>101884161</v>
      </c>
      <c r="I200" s="744" t="s">
        <v>1257</v>
      </c>
      <c r="J200" s="965" t="s">
        <v>1258</v>
      </c>
      <c r="L200" s="1387"/>
    </row>
    <row r="201" spans="2:12" s="1386" customFormat="1" ht="14.25" x14ac:dyDescent="0.25">
      <c r="B201" s="825"/>
      <c r="C201" s="974"/>
      <c r="D201" s="1040" t="s">
        <v>1259</v>
      </c>
      <c r="E201" s="1392" t="s">
        <v>1260</v>
      </c>
      <c r="F201" s="970" t="s">
        <v>1255</v>
      </c>
      <c r="G201" s="965"/>
      <c r="H201" s="1162"/>
      <c r="I201" s="744" t="s">
        <v>1257</v>
      </c>
      <c r="J201" s="965"/>
      <c r="L201" s="1387"/>
    </row>
    <row r="202" spans="2:12" s="1386" customFormat="1" ht="14.25" x14ac:dyDescent="0.25">
      <c r="B202" s="825"/>
      <c r="C202" s="974"/>
      <c r="D202" s="1040" t="s">
        <v>1261</v>
      </c>
      <c r="E202" s="1392" t="s">
        <v>1262</v>
      </c>
      <c r="F202" s="970" t="s">
        <v>1255</v>
      </c>
      <c r="G202" s="965"/>
      <c r="H202" s="1162"/>
      <c r="I202" s="744" t="s">
        <v>1257</v>
      </c>
      <c r="J202" s="965"/>
      <c r="L202" s="1387"/>
    </row>
    <row r="203" spans="2:12" s="1386" customFormat="1" ht="14.25" x14ac:dyDescent="0.25">
      <c r="B203" s="825"/>
      <c r="C203" s="974"/>
      <c r="D203" s="1040" t="s">
        <v>1263</v>
      </c>
      <c r="E203" s="1392" t="s">
        <v>1264</v>
      </c>
      <c r="F203" s="970" t="s">
        <v>1255</v>
      </c>
      <c r="G203" s="965"/>
      <c r="H203" s="1162"/>
      <c r="I203" s="744" t="s">
        <v>1257</v>
      </c>
      <c r="J203" s="965"/>
      <c r="L203" s="1387"/>
    </row>
    <row r="204" spans="2:12" s="1386" customFormat="1" ht="14.25" x14ac:dyDescent="0.25">
      <c r="B204" s="825"/>
      <c r="C204" s="974"/>
      <c r="D204" s="1040" t="s">
        <v>1265</v>
      </c>
      <c r="E204" s="1392" t="s">
        <v>1266</v>
      </c>
      <c r="F204" s="970" t="s">
        <v>1255</v>
      </c>
      <c r="G204" s="965"/>
      <c r="H204" s="1162"/>
      <c r="I204" s="744" t="s">
        <v>1257</v>
      </c>
      <c r="J204" s="965"/>
      <c r="L204" s="1387"/>
    </row>
    <row r="205" spans="2:12" s="1386" customFormat="1" ht="14.25" x14ac:dyDescent="0.25">
      <c r="B205" s="825"/>
      <c r="C205" s="974"/>
      <c r="D205" s="1040" t="s">
        <v>1269</v>
      </c>
      <c r="E205" s="1392" t="s">
        <v>1270</v>
      </c>
      <c r="F205" s="970" t="s">
        <v>1255</v>
      </c>
      <c r="G205" s="965"/>
      <c r="H205" s="1162"/>
      <c r="I205" s="744" t="s">
        <v>1257</v>
      </c>
      <c r="J205" s="965"/>
      <c r="L205" s="1387"/>
    </row>
    <row r="206" spans="2:12" s="1386" customFormat="1" ht="14.25" x14ac:dyDescent="0.25">
      <c r="B206" s="976" t="s">
        <v>1273</v>
      </c>
      <c r="C206" s="977" t="s">
        <v>1873</v>
      </c>
      <c r="D206" s="1038" t="s">
        <v>1273</v>
      </c>
      <c r="E206" s="1394" t="s">
        <v>1274</v>
      </c>
      <c r="F206" s="980" t="s">
        <v>1275</v>
      </c>
      <c r="G206" s="981" t="s">
        <v>1874</v>
      </c>
      <c r="H206" s="1395">
        <v>120909349</v>
      </c>
      <c r="I206" s="1396" t="s">
        <v>1277</v>
      </c>
      <c r="J206" s="981" t="s">
        <v>1278</v>
      </c>
      <c r="L206" s="1387"/>
    </row>
    <row r="207" spans="2:12" s="1386" customFormat="1" ht="14.25" x14ac:dyDescent="0.25">
      <c r="B207" s="985" t="s">
        <v>1204</v>
      </c>
      <c r="C207" s="1024" t="s">
        <v>1875</v>
      </c>
      <c r="D207" s="1040" t="s">
        <v>1209</v>
      </c>
      <c r="E207" s="1392" t="s">
        <v>1280</v>
      </c>
      <c r="F207" s="970" t="s">
        <v>1876</v>
      </c>
      <c r="G207" s="965" t="s">
        <v>1877</v>
      </c>
      <c r="H207" s="1162">
        <v>6035039</v>
      </c>
      <c r="I207" s="744" t="s">
        <v>1277</v>
      </c>
      <c r="J207" s="965"/>
      <c r="L207" s="1387"/>
    </row>
    <row r="208" spans="2:12" s="1386" customFormat="1" ht="14.25" x14ac:dyDescent="0.25">
      <c r="B208" s="985" t="s">
        <v>1283</v>
      </c>
      <c r="C208" s="1024" t="s">
        <v>1878</v>
      </c>
      <c r="D208" s="1040" t="s">
        <v>1283</v>
      </c>
      <c r="E208" s="1392" t="s">
        <v>1284</v>
      </c>
      <c r="F208" s="970" t="s">
        <v>1879</v>
      </c>
      <c r="G208" s="965" t="s">
        <v>1880</v>
      </c>
      <c r="H208" s="1162">
        <v>185752930</v>
      </c>
      <c r="I208" s="744" t="s">
        <v>1277</v>
      </c>
      <c r="J208" s="965"/>
      <c r="L208" s="1387"/>
    </row>
    <row r="209" spans="2:12" s="1386" customFormat="1" ht="14.25" x14ac:dyDescent="0.25">
      <c r="B209" s="825"/>
      <c r="C209" s="974"/>
      <c r="D209" s="1040" t="s">
        <v>1285</v>
      </c>
      <c r="E209" s="1392" t="s">
        <v>1286</v>
      </c>
      <c r="F209" s="970" t="s">
        <v>1879</v>
      </c>
      <c r="G209" s="965"/>
      <c r="H209" s="1162"/>
      <c r="I209" s="744" t="s">
        <v>1277</v>
      </c>
      <c r="J209" s="965"/>
      <c r="L209" s="1387"/>
    </row>
    <row r="210" spans="2:12" s="1386" customFormat="1" ht="14.25" x14ac:dyDescent="0.25">
      <c r="B210" s="825"/>
      <c r="C210" s="974"/>
      <c r="D210" s="1040" t="s">
        <v>1287</v>
      </c>
      <c r="E210" s="1392" t="s">
        <v>1288</v>
      </c>
      <c r="F210" s="970" t="s">
        <v>1879</v>
      </c>
      <c r="G210" s="965"/>
      <c r="H210" s="1162"/>
      <c r="I210" s="744" t="s">
        <v>1277</v>
      </c>
      <c r="J210" s="965"/>
      <c r="L210" s="1387"/>
    </row>
    <row r="211" spans="2:12" s="1386" customFormat="1" ht="14.25" x14ac:dyDescent="0.25">
      <c r="B211" s="825"/>
      <c r="C211" s="974"/>
      <c r="D211" s="1040" t="s">
        <v>1289</v>
      </c>
      <c r="E211" s="1392" t="s">
        <v>1290</v>
      </c>
      <c r="F211" s="970" t="s">
        <v>1879</v>
      </c>
      <c r="G211" s="965"/>
      <c r="H211" s="1162"/>
      <c r="I211" s="744" t="s">
        <v>1277</v>
      </c>
      <c r="J211" s="965"/>
      <c r="L211" s="1387"/>
    </row>
    <row r="212" spans="2:12" s="1386" customFormat="1" ht="14.25" x14ac:dyDescent="0.25">
      <c r="B212" s="825"/>
      <c r="C212" s="974"/>
      <c r="D212" s="1040" t="s">
        <v>1291</v>
      </c>
      <c r="E212" s="1392" t="s">
        <v>1292</v>
      </c>
      <c r="F212" s="970" t="s">
        <v>1879</v>
      </c>
      <c r="G212" s="965"/>
      <c r="H212" s="1162"/>
      <c r="I212" s="744" t="s">
        <v>1277</v>
      </c>
      <c r="J212" s="965"/>
      <c r="L212" s="1387"/>
    </row>
    <row r="213" spans="2:12" s="1386" customFormat="1" ht="14.25" x14ac:dyDescent="0.25">
      <c r="B213" s="825"/>
      <c r="C213" s="974"/>
      <c r="D213" s="1040" t="s">
        <v>1293</v>
      </c>
      <c r="E213" s="1392" t="s">
        <v>1294</v>
      </c>
      <c r="F213" s="970" t="s">
        <v>1879</v>
      </c>
      <c r="G213" s="965"/>
      <c r="H213" s="1162"/>
      <c r="I213" s="744" t="s">
        <v>1277</v>
      </c>
      <c r="J213" s="965"/>
      <c r="L213" s="1387"/>
    </row>
    <row r="214" spans="2:12" s="1386" customFormat="1" ht="14.25" x14ac:dyDescent="0.25">
      <c r="B214" s="985" t="s">
        <v>1295</v>
      </c>
      <c r="C214" s="1024" t="s">
        <v>1881</v>
      </c>
      <c r="D214" s="1040" t="s">
        <v>1295</v>
      </c>
      <c r="E214" s="1392" t="s">
        <v>1296</v>
      </c>
      <c r="F214" s="970" t="s">
        <v>1882</v>
      </c>
      <c r="G214" s="965" t="s">
        <v>1883</v>
      </c>
      <c r="H214" s="1162">
        <v>2477030</v>
      </c>
      <c r="I214" s="744" t="s">
        <v>1277</v>
      </c>
      <c r="J214" s="965"/>
      <c r="L214" s="1387"/>
    </row>
    <row r="215" spans="2:12" ht="14.25" x14ac:dyDescent="0.25">
      <c r="B215" s="1245" t="s">
        <v>1297</v>
      </c>
      <c r="C215" s="1397" t="s">
        <v>1298</v>
      </c>
      <c r="D215" s="1044" t="s">
        <v>1297</v>
      </c>
      <c r="E215" s="1393" t="s">
        <v>1298</v>
      </c>
      <c r="F215" s="1046" t="s">
        <v>1281</v>
      </c>
      <c r="G215" s="1033" t="s">
        <v>1884</v>
      </c>
      <c r="H215" s="1166">
        <v>20118366</v>
      </c>
      <c r="I215" s="750" t="s">
        <v>1277</v>
      </c>
      <c r="J215" s="1033"/>
    </row>
    <row r="216" spans="2:12" ht="15" thickBot="1" x14ac:dyDescent="0.3">
      <c r="B216" s="1051" t="s">
        <v>1301</v>
      </c>
      <c r="C216" s="1052" t="s">
        <v>1302</v>
      </c>
      <c r="D216" s="1398" t="s">
        <v>1301</v>
      </c>
      <c r="E216" s="1399" t="s">
        <v>1212</v>
      </c>
      <c r="F216" s="1001" t="s">
        <v>1303</v>
      </c>
      <c r="G216" s="1002" t="s">
        <v>1304</v>
      </c>
      <c r="H216" s="1167"/>
      <c r="I216" s="1001" t="s">
        <v>1305</v>
      </c>
      <c r="J216" s="1002" t="s">
        <v>1306</v>
      </c>
    </row>
    <row r="217" spans="2:12" s="692" customFormat="1" ht="15" x14ac:dyDescent="0.25">
      <c r="B217" s="772"/>
      <c r="C217" s="772"/>
      <c r="D217" s="772"/>
      <c r="E217" s="772"/>
      <c r="F217" s="772"/>
      <c r="G217" s="772"/>
      <c r="H217" s="773"/>
      <c r="I217" s="772"/>
      <c r="J217" s="772"/>
    </row>
    <row r="218" spans="2:12" s="692" customFormat="1" ht="15.75" thickBot="1" x14ac:dyDescent="0.3">
      <c r="B218" s="772"/>
      <c r="C218" s="772"/>
      <c r="D218" s="772"/>
      <c r="E218" s="772"/>
      <c r="F218" s="772"/>
      <c r="G218" s="772"/>
      <c r="H218" s="773"/>
      <c r="I218" s="772"/>
      <c r="J218" s="772"/>
    </row>
    <row r="219" spans="2:12" ht="16.5" thickBot="1" x14ac:dyDescent="0.3">
      <c r="B219" s="775" t="s">
        <v>616</v>
      </c>
      <c r="C219" s="746"/>
      <c r="D219" s="973"/>
      <c r="E219" s="1054"/>
      <c r="F219" s="702" t="s">
        <v>617</v>
      </c>
      <c r="G219" s="711"/>
      <c r="H219" s="704" t="s">
        <v>618</v>
      </c>
      <c r="I219" s="955" t="s">
        <v>1307</v>
      </c>
      <c r="J219" s="956" t="s">
        <v>1885</v>
      </c>
    </row>
    <row r="220" spans="2:12" ht="14.25" x14ac:dyDescent="0.25">
      <c r="B220" s="1400" t="s">
        <v>1673</v>
      </c>
      <c r="C220" s="1401" t="s">
        <v>1309</v>
      </c>
      <c r="D220" s="1057">
        <v>8</v>
      </c>
      <c r="E220" s="1058" t="s">
        <v>1309</v>
      </c>
      <c r="F220" s="1059" t="s">
        <v>1310</v>
      </c>
      <c r="G220" s="962" t="s">
        <v>1886</v>
      </c>
      <c r="H220" s="1162">
        <v>55187160</v>
      </c>
      <c r="I220" s="967" t="s">
        <v>1312</v>
      </c>
      <c r="J220" s="965" t="s">
        <v>1887</v>
      </c>
    </row>
    <row r="221" spans="2:12" ht="14.25" x14ac:dyDescent="0.25">
      <c r="B221" s="1268" t="s">
        <v>1318</v>
      </c>
      <c r="C221" s="1076" t="s">
        <v>550</v>
      </c>
      <c r="D221" s="1063" t="s">
        <v>1318</v>
      </c>
      <c r="E221" s="1065" t="s">
        <v>550</v>
      </c>
      <c r="F221" s="711" t="s">
        <v>1310</v>
      </c>
      <c r="G221" s="712"/>
      <c r="H221" s="853"/>
      <c r="I221" s="715" t="s">
        <v>1312</v>
      </c>
      <c r="J221" s="712"/>
    </row>
    <row r="222" spans="2:12" ht="14.25" x14ac:dyDescent="0.25">
      <c r="B222" s="1402" t="s">
        <v>1398</v>
      </c>
      <c r="C222" s="1403" t="s">
        <v>1320</v>
      </c>
      <c r="D222" s="1089" t="s">
        <v>1319</v>
      </c>
      <c r="E222" s="1404" t="s">
        <v>1320</v>
      </c>
      <c r="F222" s="719" t="s">
        <v>1888</v>
      </c>
      <c r="G222" s="720" t="s">
        <v>1889</v>
      </c>
      <c r="H222" s="1143">
        <v>704073</v>
      </c>
      <c r="I222" s="723" t="s">
        <v>1312</v>
      </c>
      <c r="J222" s="720"/>
    </row>
    <row r="223" spans="2:12" ht="14.25" x14ac:dyDescent="0.25">
      <c r="B223" s="1402" t="s">
        <v>1246</v>
      </c>
      <c r="C223" s="1403" t="s">
        <v>302</v>
      </c>
      <c r="D223" s="1089" t="s">
        <v>1224</v>
      </c>
      <c r="E223" s="1404" t="s">
        <v>302</v>
      </c>
      <c r="F223" s="719" t="s">
        <v>1321</v>
      </c>
      <c r="G223" s="720" t="s">
        <v>1322</v>
      </c>
      <c r="H223" s="1143">
        <v>1343089498</v>
      </c>
      <c r="I223" s="723" t="s">
        <v>1323</v>
      </c>
      <c r="J223" s="720" t="s">
        <v>1324</v>
      </c>
    </row>
    <row r="224" spans="2:12" ht="14.25" x14ac:dyDescent="0.25">
      <c r="B224" s="1405" t="s">
        <v>1224</v>
      </c>
      <c r="C224" s="1406" t="s">
        <v>1890</v>
      </c>
      <c r="D224" s="1081" t="s">
        <v>1314</v>
      </c>
      <c r="E224" s="1407" t="s">
        <v>1327</v>
      </c>
      <c r="F224" s="727" t="s">
        <v>1328</v>
      </c>
      <c r="G224" s="1408" t="s">
        <v>1677</v>
      </c>
      <c r="H224" s="1162">
        <v>826768693</v>
      </c>
      <c r="I224" s="731" t="s">
        <v>1330</v>
      </c>
      <c r="J224" s="728" t="s">
        <v>1678</v>
      </c>
    </row>
    <row r="225" spans="2:10" ht="14.25" x14ac:dyDescent="0.25">
      <c r="B225" s="1268" t="s">
        <v>1149</v>
      </c>
      <c r="C225" s="1076" t="s">
        <v>1891</v>
      </c>
      <c r="D225" s="1063" t="s">
        <v>1316</v>
      </c>
      <c r="E225" s="1076" t="s">
        <v>1332</v>
      </c>
      <c r="F225" s="715" t="s">
        <v>1328</v>
      </c>
      <c r="G225" s="712"/>
      <c r="H225" s="853"/>
      <c r="I225" s="715" t="s">
        <v>1330</v>
      </c>
      <c r="J225" s="712"/>
    </row>
    <row r="226" spans="2:10" ht="14.25" x14ac:dyDescent="0.25">
      <c r="B226" s="1268" t="s">
        <v>1253</v>
      </c>
      <c r="C226" s="1076" t="s">
        <v>1892</v>
      </c>
      <c r="D226" s="1063" t="s">
        <v>1335</v>
      </c>
      <c r="E226" s="1065" t="s">
        <v>1893</v>
      </c>
      <c r="F226" s="711" t="s">
        <v>1685</v>
      </c>
      <c r="G226" s="712" t="s">
        <v>1894</v>
      </c>
      <c r="H226" s="853">
        <v>5010695716</v>
      </c>
      <c r="I226" s="715" t="s">
        <v>1330</v>
      </c>
      <c r="J226" s="712"/>
    </row>
    <row r="227" spans="2:10" ht="14.25" x14ac:dyDescent="0.25">
      <c r="B227" s="1268">
        <v>818</v>
      </c>
      <c r="C227" s="1409" t="s">
        <v>1895</v>
      </c>
      <c r="D227" s="1063" t="s">
        <v>1333</v>
      </c>
      <c r="E227" s="1065" t="s">
        <v>1334</v>
      </c>
      <c r="F227" s="711" t="s">
        <v>1896</v>
      </c>
      <c r="G227" s="712" t="s">
        <v>1897</v>
      </c>
      <c r="H227" s="853">
        <v>1459816053</v>
      </c>
      <c r="I227" s="715" t="s">
        <v>1330</v>
      </c>
      <c r="J227" s="712"/>
    </row>
    <row r="228" spans="2:10" ht="14.25" x14ac:dyDescent="0.25">
      <c r="B228" s="825"/>
      <c r="C228" s="1125"/>
      <c r="D228" s="1063" t="s">
        <v>1139</v>
      </c>
      <c r="E228" s="1065" t="s">
        <v>1337</v>
      </c>
      <c r="F228" s="711" t="s">
        <v>1896</v>
      </c>
      <c r="G228" s="712"/>
      <c r="H228" s="853"/>
      <c r="I228" s="715" t="s">
        <v>1330</v>
      </c>
      <c r="J228" s="712"/>
    </row>
    <row r="229" spans="2:10" ht="14.25" x14ac:dyDescent="0.25">
      <c r="B229" s="825"/>
      <c r="C229" s="745"/>
      <c r="D229" s="1063" t="s">
        <v>1338</v>
      </c>
      <c r="E229" s="1065" t="s">
        <v>1339</v>
      </c>
      <c r="F229" s="711" t="s">
        <v>1896</v>
      </c>
      <c r="G229" s="712"/>
      <c r="H229" s="853"/>
      <c r="I229" s="715" t="s">
        <v>1330</v>
      </c>
      <c r="J229" s="712"/>
    </row>
    <row r="230" spans="2:10" ht="14.25" x14ac:dyDescent="0.25">
      <c r="B230" s="825"/>
      <c r="C230" s="745"/>
      <c r="D230" s="1063" t="s">
        <v>1340</v>
      </c>
      <c r="E230" s="1065" t="s">
        <v>1341</v>
      </c>
      <c r="F230" s="711" t="s">
        <v>1896</v>
      </c>
      <c r="G230" s="712"/>
      <c r="H230" s="853"/>
      <c r="I230" s="715" t="s">
        <v>1330</v>
      </c>
      <c r="J230" s="712"/>
    </row>
    <row r="231" spans="2:10" ht="14.25" x14ac:dyDescent="0.25">
      <c r="B231" s="825"/>
      <c r="C231" s="711"/>
      <c r="D231" s="1063" t="s">
        <v>1342</v>
      </c>
      <c r="E231" s="1065" t="s">
        <v>1343</v>
      </c>
      <c r="F231" s="711" t="s">
        <v>1896</v>
      </c>
      <c r="G231" s="712"/>
      <c r="H231" s="853"/>
      <c r="I231" s="715" t="s">
        <v>1330</v>
      </c>
      <c r="J231" s="712"/>
    </row>
    <row r="232" spans="2:10" ht="14.25" x14ac:dyDescent="0.25">
      <c r="B232" s="1268" t="s">
        <v>1145</v>
      </c>
      <c r="C232" s="1076" t="s">
        <v>1898</v>
      </c>
      <c r="D232" s="744"/>
      <c r="E232" s="1077"/>
      <c r="F232" s="711" t="s">
        <v>1896</v>
      </c>
      <c r="G232" s="712"/>
      <c r="H232" s="853"/>
      <c r="I232" s="715" t="s">
        <v>1330</v>
      </c>
      <c r="J232" s="712"/>
    </row>
    <row r="233" spans="2:10" ht="14.25" x14ac:dyDescent="0.25">
      <c r="B233" s="1268">
        <v>815</v>
      </c>
      <c r="C233" s="1410" t="s">
        <v>1899</v>
      </c>
      <c r="D233" s="1411"/>
      <c r="E233" s="1077"/>
      <c r="F233" s="711" t="s">
        <v>1896</v>
      </c>
      <c r="G233" s="712"/>
      <c r="H233" s="853"/>
      <c r="I233" s="715" t="s">
        <v>1330</v>
      </c>
      <c r="J233" s="712"/>
    </row>
    <row r="234" spans="2:10" ht="14.25" x14ac:dyDescent="0.25">
      <c r="B234" s="1268" t="s">
        <v>1401</v>
      </c>
      <c r="C234" s="1076" t="s">
        <v>1700</v>
      </c>
      <c r="D234" s="1063" t="s">
        <v>1227</v>
      </c>
      <c r="E234" s="1065" t="s">
        <v>1344</v>
      </c>
      <c r="F234" s="711" t="s">
        <v>1689</v>
      </c>
      <c r="G234" s="712" t="s">
        <v>1900</v>
      </c>
      <c r="H234" s="853">
        <v>0</v>
      </c>
      <c r="I234" s="715" t="s">
        <v>1330</v>
      </c>
      <c r="J234" s="712"/>
    </row>
    <row r="235" spans="2:10" ht="14.25" x14ac:dyDescent="0.25">
      <c r="B235" s="825"/>
      <c r="C235" s="772"/>
      <c r="D235" s="1063" t="s">
        <v>1345</v>
      </c>
      <c r="E235" s="1065" t="s">
        <v>1346</v>
      </c>
      <c r="F235" s="711" t="s">
        <v>1689</v>
      </c>
      <c r="G235" s="712"/>
      <c r="H235" s="853"/>
      <c r="I235" s="715" t="s">
        <v>1330</v>
      </c>
      <c r="J235" s="712"/>
    </row>
    <row r="236" spans="2:10" ht="14.25" x14ac:dyDescent="0.25">
      <c r="B236" s="1268" t="s">
        <v>1901</v>
      </c>
      <c r="C236" s="1076" t="s">
        <v>1902</v>
      </c>
      <c r="D236" s="1063" t="s">
        <v>1348</v>
      </c>
      <c r="E236" s="1065" t="s">
        <v>1349</v>
      </c>
      <c r="F236" s="711" t="s">
        <v>1693</v>
      </c>
      <c r="G236" s="1170" t="s">
        <v>1903</v>
      </c>
      <c r="H236" s="853">
        <v>3204552</v>
      </c>
      <c r="I236" s="715" t="s">
        <v>1330</v>
      </c>
      <c r="J236" s="712"/>
    </row>
    <row r="237" spans="2:10" ht="14.25" x14ac:dyDescent="0.25">
      <c r="B237" s="1268" t="s">
        <v>1904</v>
      </c>
      <c r="C237" s="1076" t="s">
        <v>1905</v>
      </c>
      <c r="D237" s="1063" t="s">
        <v>1271</v>
      </c>
      <c r="E237" s="1065" t="s">
        <v>1350</v>
      </c>
      <c r="F237" s="711" t="s">
        <v>1697</v>
      </c>
      <c r="G237" s="1170" t="s">
        <v>1906</v>
      </c>
      <c r="H237" s="853">
        <v>51217930</v>
      </c>
      <c r="I237" s="715" t="s">
        <v>1330</v>
      </c>
      <c r="J237" s="712"/>
    </row>
    <row r="238" spans="2:10" ht="14.25" x14ac:dyDescent="0.25">
      <c r="B238" s="1268" t="s">
        <v>1907</v>
      </c>
      <c r="C238" s="1076" t="s">
        <v>1908</v>
      </c>
      <c r="D238" s="1063" t="s">
        <v>1351</v>
      </c>
      <c r="E238" s="1065" t="s">
        <v>1352</v>
      </c>
      <c r="F238" s="711" t="s">
        <v>1701</v>
      </c>
      <c r="G238" s="1170" t="s">
        <v>1909</v>
      </c>
      <c r="H238" s="853">
        <v>4888015</v>
      </c>
      <c r="I238" s="715" t="s">
        <v>1330</v>
      </c>
      <c r="J238" s="712"/>
    </row>
    <row r="239" spans="2:10" ht="14.25" x14ac:dyDescent="0.25">
      <c r="B239" s="1268" t="s">
        <v>1910</v>
      </c>
      <c r="C239" s="1076" t="s">
        <v>1911</v>
      </c>
      <c r="D239" s="1063" t="s">
        <v>1353</v>
      </c>
      <c r="E239" s="1065" t="s">
        <v>1354</v>
      </c>
      <c r="F239" s="711" t="s">
        <v>1912</v>
      </c>
      <c r="G239" s="1170" t="s">
        <v>1913</v>
      </c>
      <c r="H239" s="853">
        <v>17973046</v>
      </c>
      <c r="I239" s="715" t="s">
        <v>1330</v>
      </c>
      <c r="J239" s="712"/>
    </row>
    <row r="240" spans="2:10" ht="14.25" x14ac:dyDescent="0.25">
      <c r="B240" s="1268" t="s">
        <v>1914</v>
      </c>
      <c r="C240" s="1076" t="s">
        <v>1494</v>
      </c>
      <c r="D240" s="1063" t="s">
        <v>1355</v>
      </c>
      <c r="E240" s="1065" t="s">
        <v>1915</v>
      </c>
      <c r="F240" s="711" t="s">
        <v>1916</v>
      </c>
      <c r="G240" s="1170" t="s">
        <v>1917</v>
      </c>
      <c r="H240" s="853">
        <v>12205562</v>
      </c>
      <c r="I240" s="715" t="s">
        <v>1330</v>
      </c>
      <c r="J240" s="712"/>
    </row>
    <row r="241" spans="2:10" ht="14.25" x14ac:dyDescent="0.25">
      <c r="B241" s="1042"/>
      <c r="C241" s="1088"/>
      <c r="D241" s="1089" t="s">
        <v>1267</v>
      </c>
      <c r="E241" s="1404" t="s">
        <v>1703</v>
      </c>
      <c r="F241" s="719" t="s">
        <v>1916</v>
      </c>
      <c r="G241" s="720"/>
      <c r="H241" s="1143"/>
      <c r="I241" s="723" t="s">
        <v>1330</v>
      </c>
      <c r="J241" s="720"/>
    </row>
    <row r="242" spans="2:10" ht="14.25" x14ac:dyDescent="0.25">
      <c r="B242" s="1268" t="s">
        <v>1314</v>
      </c>
      <c r="C242" s="1076" t="s">
        <v>304</v>
      </c>
      <c r="D242" s="1063" t="s">
        <v>1299</v>
      </c>
      <c r="E242" s="1065" t="s">
        <v>1366</v>
      </c>
      <c r="F242" s="711" t="s">
        <v>1360</v>
      </c>
      <c r="G242" s="712" t="s">
        <v>1918</v>
      </c>
      <c r="H242" s="853">
        <v>1350631</v>
      </c>
      <c r="I242" s="715" t="s">
        <v>1362</v>
      </c>
      <c r="J242" s="712" t="s">
        <v>1363</v>
      </c>
    </row>
    <row r="243" spans="2:10" ht="14.25" x14ac:dyDescent="0.25">
      <c r="B243" s="1412"/>
      <c r="C243" s="1413"/>
      <c r="D243" s="1063" t="s">
        <v>1375</v>
      </c>
      <c r="E243" s="1065" t="s">
        <v>1376</v>
      </c>
      <c r="F243" s="711" t="s">
        <v>1360</v>
      </c>
      <c r="G243" s="712"/>
      <c r="H243" s="853"/>
      <c r="I243" s="715" t="s">
        <v>1362</v>
      </c>
      <c r="J243" s="712"/>
    </row>
    <row r="244" spans="2:10" ht="14.25" x14ac:dyDescent="0.25">
      <c r="B244" s="825"/>
      <c r="C244" s="745"/>
      <c r="D244" s="1063" t="s">
        <v>1365</v>
      </c>
      <c r="E244" s="1065" t="s">
        <v>1364</v>
      </c>
      <c r="F244" s="711" t="s">
        <v>1360</v>
      </c>
      <c r="G244" s="712"/>
      <c r="H244" s="853"/>
      <c r="I244" s="715" t="s">
        <v>1362</v>
      </c>
      <c r="J244" s="712"/>
    </row>
    <row r="245" spans="2:10" ht="14.25" x14ac:dyDescent="0.25">
      <c r="B245" s="1268" t="s">
        <v>1333</v>
      </c>
      <c r="C245" s="1076" t="s">
        <v>1368</v>
      </c>
      <c r="D245" s="1063" t="s">
        <v>1367</v>
      </c>
      <c r="E245" s="1065" t="s">
        <v>1368</v>
      </c>
      <c r="F245" s="711" t="s">
        <v>1919</v>
      </c>
      <c r="G245" s="1077" t="s">
        <v>1920</v>
      </c>
      <c r="H245" s="1164">
        <v>162301270</v>
      </c>
      <c r="I245" s="715" t="s">
        <v>1362</v>
      </c>
      <c r="J245" s="712"/>
    </row>
    <row r="246" spans="2:10" ht="14.25" x14ac:dyDescent="0.25">
      <c r="B246" s="1268" t="s">
        <v>1335</v>
      </c>
      <c r="C246" s="1076" t="s">
        <v>1370</v>
      </c>
      <c r="D246" s="1063" t="s">
        <v>1369</v>
      </c>
      <c r="E246" s="1065" t="s">
        <v>1370</v>
      </c>
      <c r="F246" s="711" t="s">
        <v>1709</v>
      </c>
      <c r="G246" s="1077" t="s">
        <v>1921</v>
      </c>
      <c r="H246" s="1164">
        <v>306122575</v>
      </c>
      <c r="I246" s="715" t="s">
        <v>1362</v>
      </c>
      <c r="J246" s="712"/>
    </row>
    <row r="247" spans="2:10" ht="14.25" x14ac:dyDescent="0.25">
      <c r="B247" s="1268" t="s">
        <v>1139</v>
      </c>
      <c r="C247" s="1076" t="s">
        <v>1372</v>
      </c>
      <c r="D247" s="1063" t="s">
        <v>1371</v>
      </c>
      <c r="E247" s="1065" t="s">
        <v>1372</v>
      </c>
      <c r="F247" s="711" t="s">
        <v>1713</v>
      </c>
      <c r="G247" s="1077" t="s">
        <v>1714</v>
      </c>
      <c r="H247" s="1164">
        <v>102810555</v>
      </c>
      <c r="I247" s="715" t="s">
        <v>1362</v>
      </c>
      <c r="J247" s="712"/>
    </row>
    <row r="248" spans="2:10" ht="14.25" x14ac:dyDescent="0.25">
      <c r="B248" s="1268" t="s">
        <v>1342</v>
      </c>
      <c r="C248" s="1076" t="s">
        <v>1922</v>
      </c>
      <c r="D248" s="1063" t="s">
        <v>1373</v>
      </c>
      <c r="E248" s="1065" t="s">
        <v>1374</v>
      </c>
      <c r="F248" s="711" t="s">
        <v>1923</v>
      </c>
      <c r="G248" s="1077" t="s">
        <v>1924</v>
      </c>
      <c r="H248" s="1164">
        <v>9752383</v>
      </c>
      <c r="I248" s="715" t="s">
        <v>1362</v>
      </c>
      <c r="J248" s="712"/>
    </row>
    <row r="249" spans="2:10" ht="14.25" x14ac:dyDescent="0.25">
      <c r="B249" s="1268" t="s">
        <v>1338</v>
      </c>
      <c r="C249" s="1076" t="s">
        <v>1359</v>
      </c>
      <c r="D249" s="1063" t="s">
        <v>1358</v>
      </c>
      <c r="E249" s="1065" t="s">
        <v>1359</v>
      </c>
      <c r="F249" s="711" t="s">
        <v>1925</v>
      </c>
      <c r="G249" s="1077" t="s">
        <v>1926</v>
      </c>
      <c r="H249" s="1164">
        <v>3774179</v>
      </c>
      <c r="I249" s="715" t="s">
        <v>1362</v>
      </c>
      <c r="J249" s="712"/>
    </row>
    <row r="250" spans="2:10" ht="14.25" x14ac:dyDescent="0.25">
      <c r="B250" s="1402" t="s">
        <v>1340</v>
      </c>
      <c r="C250" s="1403" t="s">
        <v>1378</v>
      </c>
      <c r="D250" s="1089" t="s">
        <v>1377</v>
      </c>
      <c r="E250" s="1404" t="s">
        <v>1378</v>
      </c>
      <c r="F250" s="719" t="s">
        <v>1927</v>
      </c>
      <c r="G250" s="1273" t="s">
        <v>1928</v>
      </c>
      <c r="H250" s="1414">
        <v>5582467</v>
      </c>
      <c r="I250" s="723" t="s">
        <v>1362</v>
      </c>
      <c r="J250" s="720"/>
    </row>
    <row r="251" spans="2:10" ht="14.25" x14ac:dyDescent="0.25">
      <c r="B251" s="1412" t="s">
        <v>1128</v>
      </c>
      <c r="C251" s="1415" t="s">
        <v>1929</v>
      </c>
      <c r="D251" s="1063" t="s">
        <v>1380</v>
      </c>
      <c r="E251" s="1065" t="s">
        <v>1381</v>
      </c>
      <c r="F251" s="711" t="s">
        <v>1382</v>
      </c>
      <c r="G251" s="712" t="s">
        <v>1930</v>
      </c>
      <c r="H251" s="853">
        <v>0</v>
      </c>
      <c r="I251" s="715" t="s">
        <v>1384</v>
      </c>
      <c r="J251" s="712" t="s">
        <v>1385</v>
      </c>
    </row>
    <row r="252" spans="2:10" ht="14.25" x14ac:dyDescent="0.25">
      <c r="B252" s="1268" t="s">
        <v>1230</v>
      </c>
      <c r="C252" s="1076" t="s">
        <v>1389</v>
      </c>
      <c r="D252" s="1063" t="s">
        <v>1388</v>
      </c>
      <c r="E252" s="1065" t="s">
        <v>1389</v>
      </c>
      <c r="F252" s="711" t="s">
        <v>1931</v>
      </c>
      <c r="G252" s="712" t="s">
        <v>1932</v>
      </c>
      <c r="H252" s="853">
        <v>506677068</v>
      </c>
      <c r="I252" s="715" t="s">
        <v>1384</v>
      </c>
      <c r="J252" s="712"/>
    </row>
    <row r="253" spans="2:10" ht="14.25" x14ac:dyDescent="0.25">
      <c r="B253" s="1412"/>
      <c r="C253" s="1413"/>
      <c r="D253" s="1063" t="s">
        <v>1386</v>
      </c>
      <c r="E253" s="1065" t="s">
        <v>1387</v>
      </c>
      <c r="F253" s="711" t="s">
        <v>1931</v>
      </c>
      <c r="G253" s="712"/>
      <c r="H253" s="853"/>
      <c r="I253" s="715" t="s">
        <v>1384</v>
      </c>
      <c r="J253" s="712"/>
    </row>
    <row r="254" spans="2:10" ht="14.25" x14ac:dyDescent="0.25">
      <c r="B254" s="1412"/>
      <c r="C254" s="1413"/>
      <c r="D254" s="1063" t="s">
        <v>1390</v>
      </c>
      <c r="E254" s="1065" t="s">
        <v>1391</v>
      </c>
      <c r="F254" s="711" t="s">
        <v>1931</v>
      </c>
      <c r="G254" s="712"/>
      <c r="H254" s="853"/>
      <c r="I254" s="715" t="s">
        <v>1384</v>
      </c>
      <c r="J254" s="712"/>
    </row>
    <row r="255" spans="2:10" ht="14.25" x14ac:dyDescent="0.25">
      <c r="B255" s="1412"/>
      <c r="C255" s="1413"/>
      <c r="D255" s="1063" t="s">
        <v>1398</v>
      </c>
      <c r="E255" s="1065" t="s">
        <v>1399</v>
      </c>
      <c r="F255" s="711" t="s">
        <v>1931</v>
      </c>
      <c r="G255" s="712"/>
      <c r="H255" s="853"/>
      <c r="I255" s="715" t="s">
        <v>1384</v>
      </c>
      <c r="J255" s="712"/>
    </row>
    <row r="256" spans="2:10" ht="14.25" x14ac:dyDescent="0.25">
      <c r="B256" s="1268" t="s">
        <v>1933</v>
      </c>
      <c r="C256" s="1076" t="s">
        <v>1934</v>
      </c>
      <c r="D256" s="1063" t="s">
        <v>1935</v>
      </c>
      <c r="E256" s="1065" t="s">
        <v>1393</v>
      </c>
      <c r="F256" s="711" t="s">
        <v>1936</v>
      </c>
      <c r="G256" s="712" t="s">
        <v>1937</v>
      </c>
      <c r="H256" s="853">
        <v>256533125</v>
      </c>
      <c r="I256" s="715" t="s">
        <v>1384</v>
      </c>
      <c r="J256" s="712"/>
    </row>
    <row r="257" spans="2:10" ht="14.25" x14ac:dyDescent="0.25">
      <c r="B257" s="825"/>
      <c r="C257" s="745"/>
      <c r="D257" s="1063" t="s">
        <v>1394</v>
      </c>
      <c r="E257" s="1064" t="s">
        <v>1395</v>
      </c>
      <c r="F257" s="746" t="s">
        <v>1936</v>
      </c>
      <c r="G257" s="965"/>
      <c r="H257" s="1162"/>
      <c r="I257" s="967" t="s">
        <v>1384</v>
      </c>
      <c r="J257" s="965"/>
    </row>
    <row r="258" spans="2:10" ht="14.25" x14ac:dyDescent="0.25">
      <c r="B258" s="1268" t="s">
        <v>1938</v>
      </c>
      <c r="C258" s="1076" t="s">
        <v>1397</v>
      </c>
      <c r="D258" s="1063" t="s">
        <v>1396</v>
      </c>
      <c r="E258" s="1065" t="s">
        <v>1397</v>
      </c>
      <c r="F258" s="711" t="s">
        <v>1939</v>
      </c>
      <c r="G258" s="712" t="s">
        <v>1940</v>
      </c>
      <c r="H258" s="853">
        <v>195124608</v>
      </c>
      <c r="I258" s="715" t="s">
        <v>1384</v>
      </c>
      <c r="J258" s="712"/>
    </row>
    <row r="259" spans="2:10" ht="15" thickBot="1" x14ac:dyDescent="0.3">
      <c r="B259" s="1095" t="s">
        <v>1227</v>
      </c>
      <c r="C259" s="1096" t="s">
        <v>1402</v>
      </c>
      <c r="D259" s="1095" t="s">
        <v>1401</v>
      </c>
      <c r="E259" s="1096" t="s">
        <v>1402</v>
      </c>
      <c r="F259" s="1097" t="s">
        <v>1403</v>
      </c>
      <c r="G259" s="1002" t="s">
        <v>1404</v>
      </c>
      <c r="H259" s="1167"/>
      <c r="I259" s="1099" t="s">
        <v>1405</v>
      </c>
      <c r="J259" s="1002" t="s">
        <v>1406</v>
      </c>
    </row>
    <row r="260" spans="2:10" s="692" customFormat="1" ht="15.75" thickBot="1" x14ac:dyDescent="0.3">
      <c r="B260" s="772"/>
      <c r="C260" s="772"/>
      <c r="D260" s="772"/>
      <c r="E260" s="772"/>
      <c r="F260" s="772"/>
      <c r="G260" s="772"/>
      <c r="H260" s="773"/>
      <c r="I260" s="772"/>
      <c r="J260" s="772"/>
    </row>
    <row r="261" spans="2:10" s="692" customFormat="1" ht="16.5" thickBot="1" x14ac:dyDescent="0.3">
      <c r="B261" s="700" t="s">
        <v>616</v>
      </c>
      <c r="C261" s="772"/>
      <c r="D261" s="772"/>
      <c r="E261" s="772"/>
      <c r="F261" s="1205" t="s">
        <v>617</v>
      </c>
      <c r="G261" s="772"/>
      <c r="H261" s="704" t="s">
        <v>618</v>
      </c>
      <c r="I261" s="1416" t="s">
        <v>1407</v>
      </c>
      <c r="J261" s="1417" t="s">
        <v>1408</v>
      </c>
    </row>
    <row r="262" spans="2:10" ht="14.25" x14ac:dyDescent="0.25">
      <c r="B262" s="1418" t="s">
        <v>1435</v>
      </c>
      <c r="C262" s="1419" t="s">
        <v>1422</v>
      </c>
      <c r="D262" s="1420" t="s">
        <v>1421</v>
      </c>
      <c r="E262" s="1421" t="s">
        <v>1422</v>
      </c>
      <c r="F262" s="781" t="s">
        <v>1941</v>
      </c>
      <c r="G262" s="782" t="s">
        <v>1942</v>
      </c>
      <c r="H262" s="812">
        <v>495155906</v>
      </c>
      <c r="I262" s="819" t="s">
        <v>1411</v>
      </c>
      <c r="J262" s="782" t="s">
        <v>1412</v>
      </c>
    </row>
    <row r="263" spans="2:10" ht="15" x14ac:dyDescent="0.25">
      <c r="B263" s="1422">
        <v>9</v>
      </c>
      <c r="C263" s="1423" t="s">
        <v>308</v>
      </c>
      <c r="D263" s="1424">
        <v>6</v>
      </c>
      <c r="E263" s="1425" t="s">
        <v>308</v>
      </c>
      <c r="F263" s="746" t="s">
        <v>1943</v>
      </c>
      <c r="G263" s="712" t="s">
        <v>1944</v>
      </c>
      <c r="H263" s="1162">
        <v>882017139</v>
      </c>
      <c r="I263" s="715" t="s">
        <v>1411</v>
      </c>
      <c r="J263" s="712"/>
    </row>
    <row r="264" spans="2:10" ht="14.25" x14ac:dyDescent="0.25">
      <c r="B264" s="1108" t="s">
        <v>1413</v>
      </c>
      <c r="C264" s="1109" t="s">
        <v>1733</v>
      </c>
      <c r="D264" s="1110" t="s">
        <v>1415</v>
      </c>
      <c r="E264" s="1111" t="s">
        <v>1733</v>
      </c>
      <c r="F264" s="711" t="s">
        <v>1943</v>
      </c>
      <c r="G264" s="712"/>
      <c r="H264" s="853"/>
      <c r="I264" s="715" t="s">
        <v>1411</v>
      </c>
      <c r="J264" s="712"/>
    </row>
    <row r="265" spans="2:10" ht="14.25" x14ac:dyDescent="0.25">
      <c r="B265" s="1108" t="s">
        <v>1425</v>
      </c>
      <c r="C265" s="1109" t="s">
        <v>1416</v>
      </c>
      <c r="D265" s="1110" t="s">
        <v>1089</v>
      </c>
      <c r="E265" s="1111" t="s">
        <v>1416</v>
      </c>
      <c r="F265" s="711" t="s">
        <v>1943</v>
      </c>
      <c r="G265" s="712"/>
      <c r="H265" s="853"/>
      <c r="I265" s="715" t="s">
        <v>1411</v>
      </c>
      <c r="J265" s="712"/>
    </row>
    <row r="266" spans="2:10" ht="14.25" x14ac:dyDescent="0.25">
      <c r="B266" s="1426"/>
      <c r="C266" s="1427"/>
      <c r="D266" s="1110">
        <v>62</v>
      </c>
      <c r="E266" s="1111" t="s">
        <v>1426</v>
      </c>
      <c r="F266" s="711" t="s">
        <v>1943</v>
      </c>
      <c r="G266" s="712"/>
      <c r="H266" s="853"/>
      <c r="I266" s="715" t="s">
        <v>1411</v>
      </c>
      <c r="J266" s="712"/>
    </row>
    <row r="267" spans="2:10" ht="14.25" x14ac:dyDescent="0.25">
      <c r="B267" s="1426"/>
      <c r="C267" s="1427"/>
      <c r="D267" s="1110" t="s">
        <v>1065</v>
      </c>
      <c r="E267" s="1111" t="s">
        <v>1417</v>
      </c>
      <c r="F267" s="711" t="s">
        <v>1943</v>
      </c>
      <c r="G267" s="712"/>
      <c r="H267" s="853"/>
      <c r="I267" s="715" t="s">
        <v>1411</v>
      </c>
      <c r="J267" s="712"/>
    </row>
    <row r="268" spans="2:10" ht="14.25" x14ac:dyDescent="0.25">
      <c r="B268" s="1428"/>
      <c r="C268" s="1427"/>
      <c r="D268" s="1110">
        <v>64</v>
      </c>
      <c r="E268" s="1111" t="s">
        <v>1418</v>
      </c>
      <c r="F268" s="711" t="s">
        <v>1943</v>
      </c>
      <c r="G268" s="712"/>
      <c r="H268" s="853"/>
      <c r="I268" s="715" t="s">
        <v>1411</v>
      </c>
      <c r="J268" s="712"/>
    </row>
    <row r="269" spans="2:10" ht="14.25" x14ac:dyDescent="0.25">
      <c r="B269" s="1428"/>
      <c r="C269" s="1427"/>
      <c r="D269" s="1110">
        <v>65</v>
      </c>
      <c r="E269" s="1111" t="s">
        <v>1420</v>
      </c>
      <c r="F269" s="711" t="s">
        <v>1943</v>
      </c>
      <c r="G269" s="712"/>
      <c r="H269" s="853"/>
      <c r="I269" s="715" t="s">
        <v>1411</v>
      </c>
      <c r="J269" s="712"/>
    </row>
    <row r="270" spans="2:10" ht="14.25" x14ac:dyDescent="0.25">
      <c r="B270" s="1428"/>
      <c r="C270" s="1427"/>
      <c r="D270" s="1110">
        <v>66</v>
      </c>
      <c r="E270" s="1111" t="s">
        <v>1432</v>
      </c>
      <c r="F270" s="711" t="s">
        <v>1943</v>
      </c>
      <c r="G270" s="712"/>
      <c r="H270" s="853"/>
      <c r="I270" s="715" t="s">
        <v>1411</v>
      </c>
      <c r="J270" s="712"/>
    </row>
    <row r="271" spans="2:10" ht="14.25" x14ac:dyDescent="0.25">
      <c r="B271" s="1428"/>
      <c r="C271" s="1427"/>
      <c r="D271" s="1110">
        <v>68</v>
      </c>
      <c r="E271" s="1111" t="s">
        <v>1424</v>
      </c>
      <c r="F271" s="711" t="s">
        <v>1943</v>
      </c>
      <c r="G271" s="712"/>
      <c r="H271" s="853"/>
      <c r="I271" s="715" t="s">
        <v>1411</v>
      </c>
      <c r="J271" s="712"/>
    </row>
    <row r="272" spans="2:10" ht="14.25" x14ac:dyDescent="0.25">
      <c r="B272" s="1121" t="s">
        <v>1446</v>
      </c>
      <c r="C272" s="1120" t="s">
        <v>1945</v>
      </c>
      <c r="D272" s="1121" t="s">
        <v>1437</v>
      </c>
      <c r="E272" s="1122" t="s">
        <v>310</v>
      </c>
      <c r="F272" s="727" t="s">
        <v>1438</v>
      </c>
      <c r="G272" s="728" t="s">
        <v>1439</v>
      </c>
      <c r="H272" s="1154">
        <v>493890183</v>
      </c>
      <c r="I272" s="731" t="s">
        <v>1440</v>
      </c>
      <c r="J272" s="728" t="s">
        <v>1441</v>
      </c>
    </row>
    <row r="273" spans="2:10" ht="14.25" x14ac:dyDescent="0.25">
      <c r="B273" s="1429"/>
      <c r="C273" s="1430"/>
      <c r="D273" s="1114" t="s">
        <v>1442</v>
      </c>
      <c r="E273" s="1115" t="s">
        <v>1443</v>
      </c>
      <c r="F273" s="711" t="s">
        <v>1438</v>
      </c>
      <c r="G273" s="712"/>
      <c r="H273" s="853"/>
      <c r="I273" s="715" t="s">
        <v>1440</v>
      </c>
      <c r="J273" s="712"/>
    </row>
    <row r="274" spans="2:10" ht="14.25" x14ac:dyDescent="0.25">
      <c r="B274" s="1429"/>
      <c r="C274" s="1430"/>
      <c r="D274" s="1291" t="s">
        <v>1444</v>
      </c>
      <c r="E274" s="1292" t="s">
        <v>1445</v>
      </c>
      <c r="F274" s="719" t="s">
        <v>1438</v>
      </c>
      <c r="G274" s="720"/>
      <c r="H274" s="853"/>
      <c r="I274" s="723" t="s">
        <v>1440</v>
      </c>
      <c r="J274" s="720"/>
    </row>
    <row r="275" spans="2:10" ht="14.25" x14ac:dyDescent="0.25">
      <c r="B275" s="1128" t="s">
        <v>1453</v>
      </c>
      <c r="C275" s="1127" t="s">
        <v>1946</v>
      </c>
      <c r="D275" s="1128" t="s">
        <v>1448</v>
      </c>
      <c r="E275" s="1129" t="s">
        <v>311</v>
      </c>
      <c r="F275" s="1130" t="s">
        <v>1449</v>
      </c>
      <c r="G275" s="1295" t="s">
        <v>1450</v>
      </c>
      <c r="H275" s="1431">
        <v>1497773516</v>
      </c>
      <c r="I275" s="1131" t="s">
        <v>1451</v>
      </c>
      <c r="J275" s="1295" t="s">
        <v>1452</v>
      </c>
    </row>
    <row r="276" spans="2:10" ht="14.25" x14ac:dyDescent="0.25">
      <c r="B276" s="1291" t="s">
        <v>1455</v>
      </c>
      <c r="C276" s="1290" t="s">
        <v>1947</v>
      </c>
      <c r="D276" s="1291" t="s">
        <v>1457</v>
      </c>
      <c r="E276" s="1292" t="s">
        <v>312</v>
      </c>
      <c r="F276" s="719" t="s">
        <v>1458</v>
      </c>
      <c r="G276" s="720" t="s">
        <v>1459</v>
      </c>
      <c r="H276" s="1143">
        <v>347553842</v>
      </c>
      <c r="I276" s="723" t="s">
        <v>1460</v>
      </c>
      <c r="J276" s="720" t="s">
        <v>1461</v>
      </c>
    </row>
    <row r="277" spans="2:10" ht="15" thickBot="1" x14ac:dyDescent="0.3">
      <c r="B277" s="1132">
        <v>96</v>
      </c>
      <c r="C277" s="1133" t="s">
        <v>1462</v>
      </c>
      <c r="D277" s="1299" t="s">
        <v>1463</v>
      </c>
      <c r="E277" s="1298" t="s">
        <v>1462</v>
      </c>
      <c r="F277" s="768" t="s">
        <v>1464</v>
      </c>
      <c r="G277" s="765" t="s">
        <v>1465</v>
      </c>
      <c r="H277" s="1155"/>
      <c r="I277" s="907" t="s">
        <v>1466</v>
      </c>
      <c r="J277" s="904" t="s">
        <v>1467</v>
      </c>
    </row>
    <row r="280" spans="2:10" x14ac:dyDescent="0.25">
      <c r="H280" s="1432">
        <f>+SUM(H6:H277)</f>
        <v>34477412017</v>
      </c>
    </row>
  </sheetData>
  <mergeCells count="7">
    <mergeCell ref="B1:J1"/>
    <mergeCell ref="B2:E2"/>
    <mergeCell ref="F2:J2"/>
    <mergeCell ref="B3:C3"/>
    <mergeCell ref="D3:E3"/>
    <mergeCell ref="F3:G3"/>
    <mergeCell ref="I3:J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Y97"/>
  <sheetViews>
    <sheetView workbookViewId="0">
      <pane xSplit="1" ySplit="3" topLeftCell="D4" activePane="bottomRight" state="frozen"/>
      <selection pane="topRight" activeCell="B1" sqref="B1"/>
      <selection pane="bottomLeft" activeCell="A4" sqref="A4"/>
      <selection pane="bottomRight" activeCell="K24" sqref="K24"/>
    </sheetView>
  </sheetViews>
  <sheetFormatPr baseColWidth="10" defaultRowHeight="15" x14ac:dyDescent="0.25"/>
  <cols>
    <col min="1" max="1" width="53.85546875" customWidth="1"/>
    <col min="2" max="8" width="9.140625" customWidth="1"/>
    <col min="9" max="12" width="8.85546875" customWidth="1"/>
    <col min="13" max="13" width="9.42578125" customWidth="1"/>
    <col min="14" max="14" width="8.42578125" customWidth="1"/>
    <col min="15" max="25" width="8.140625" customWidth="1"/>
  </cols>
  <sheetData>
    <row r="1" spans="1:25" ht="15.75" x14ac:dyDescent="0.25">
      <c r="A1" s="202" t="s">
        <v>531</v>
      </c>
      <c r="O1" s="532" t="s">
        <v>496</v>
      </c>
    </row>
    <row r="2" spans="1:25" ht="15.75" x14ac:dyDescent="0.25">
      <c r="A2" s="213"/>
      <c r="B2" s="532" t="s">
        <v>495</v>
      </c>
      <c r="O2" s="532"/>
    </row>
    <row r="3" spans="1:25" ht="26.25" x14ac:dyDescent="0.25">
      <c r="A3" s="214" t="s">
        <v>144</v>
      </c>
      <c r="B3" s="533" t="s">
        <v>497</v>
      </c>
      <c r="C3" s="533" t="s">
        <v>498</v>
      </c>
      <c r="D3" s="533" t="s">
        <v>499</v>
      </c>
      <c r="E3" s="533" t="s">
        <v>510</v>
      </c>
      <c r="F3" s="533" t="s">
        <v>500</v>
      </c>
      <c r="G3" s="533" t="s">
        <v>501</v>
      </c>
      <c r="H3" s="533" t="s">
        <v>186</v>
      </c>
      <c r="I3" s="533" t="s">
        <v>145</v>
      </c>
      <c r="J3" s="533" t="s">
        <v>146</v>
      </c>
      <c r="K3" s="533" t="s">
        <v>1993</v>
      </c>
      <c r="L3" s="566" t="s">
        <v>2007</v>
      </c>
      <c r="M3" s="566" t="s">
        <v>2021</v>
      </c>
      <c r="O3" s="534">
        <v>2014</v>
      </c>
      <c r="P3" s="534">
        <v>2015</v>
      </c>
      <c r="Q3" s="534">
        <v>2016</v>
      </c>
      <c r="R3" s="534">
        <v>2017</v>
      </c>
      <c r="S3" s="534">
        <v>2018</v>
      </c>
      <c r="T3" s="534">
        <v>2019</v>
      </c>
      <c r="U3" s="534">
        <v>2020</v>
      </c>
      <c r="V3" s="534">
        <v>2021</v>
      </c>
      <c r="W3" s="534">
        <v>2022</v>
      </c>
      <c r="X3" s="534">
        <v>2023</v>
      </c>
      <c r="Y3" s="534">
        <v>2024</v>
      </c>
    </row>
    <row r="4" spans="1:25" s="256" customFormat="1" x14ac:dyDescent="0.25">
      <c r="A4" s="215" t="s">
        <v>147</v>
      </c>
      <c r="B4" s="535">
        <v>2.9800501630194987E-2</v>
      </c>
      <c r="C4" s="535">
        <v>2.4877817960335946E-2</v>
      </c>
      <c r="D4" s="535">
        <v>1.238911082167915E-2</v>
      </c>
      <c r="E4" s="535">
        <v>-1.0914301725626352E-3</v>
      </c>
      <c r="F4" s="535">
        <v>1.9938982801633864E-2</v>
      </c>
      <c r="G4" s="535">
        <v>3.0583465158158241E-3</v>
      </c>
      <c r="H4" s="535">
        <v>1.2749570365476082E-2</v>
      </c>
      <c r="I4" s="535">
        <v>2.3947903687615568E-3</v>
      </c>
      <c r="J4" s="535">
        <v>2.4688921098555694E-2</v>
      </c>
      <c r="K4" s="535">
        <v>4.5028892418324862E-2</v>
      </c>
      <c r="L4" s="535">
        <v>5.9143506481869057E-2</v>
      </c>
      <c r="M4" s="535">
        <v>3.9279522131380418E-2</v>
      </c>
      <c r="O4" s="536">
        <v>100</v>
      </c>
      <c r="P4" s="536">
        <v>101.23891108216792</v>
      </c>
      <c r="Q4" s="536">
        <v>101.12841587997545</v>
      </c>
      <c r="R4" s="536">
        <v>103.14481362496275</v>
      </c>
      <c r="S4" s="536">
        <v>103.46026620633712</v>
      </c>
      <c r="T4" s="536">
        <v>104.77934015036571</v>
      </c>
      <c r="U4" s="536">
        <v>105.03026470500301</v>
      </c>
      <c r="V4" s="536">
        <v>107.5297477305935</v>
      </c>
      <c r="W4" s="536">
        <v>112.46950881012212</v>
      </c>
      <c r="X4" s="536">
        <v>119.12134993408148</v>
      </c>
      <c r="Y4" s="536">
        <v>123.80037963513715</v>
      </c>
    </row>
    <row r="5" spans="1:25" x14ac:dyDescent="0.25">
      <c r="A5" s="198" t="s">
        <v>35</v>
      </c>
      <c r="B5" s="537">
        <v>3.1510405893357296E-2</v>
      </c>
      <c r="C5" s="537">
        <v>-4.4392074144311566E-3</v>
      </c>
      <c r="D5" s="537">
        <v>-1.4266686537125706E-2</v>
      </c>
      <c r="E5" s="537">
        <v>-1.527727759049391E-2</v>
      </c>
      <c r="F5" s="537">
        <v>2.0830889271883146E-2</v>
      </c>
      <c r="G5" s="537">
        <v>1.0814171282967466E-2</v>
      </c>
      <c r="H5" s="537">
        <v>2.5169248568350566E-2</v>
      </c>
      <c r="I5" s="537">
        <v>-3.249065154177222E-2</v>
      </c>
      <c r="J5" s="537">
        <v>5.5560923962698627E-2</v>
      </c>
      <c r="K5" s="537">
        <v>8.8334880583948783E-2</v>
      </c>
      <c r="L5" s="537">
        <v>9.6608660570673077E-2</v>
      </c>
      <c r="M5" s="537">
        <v>3.5591082277828923E-2</v>
      </c>
      <c r="O5" s="441">
        <v>100</v>
      </c>
      <c r="P5" s="441">
        <v>98.573331346287432</v>
      </c>
      <c r="Q5" s="441">
        <v>97.067399200290467</v>
      </c>
      <c r="R5" s="441">
        <v>99.089399444941392</v>
      </c>
      <c r="S5" s="441">
        <v>100.16096918286537</v>
      </c>
      <c r="T5" s="441">
        <v>102.68194551307582</v>
      </c>
      <c r="U5" s="441">
        <v>99.345742201779231</v>
      </c>
      <c r="V5" s="441">
        <v>104.82554961029994</v>
      </c>
      <c r="W5" s="441">
        <v>114.12876338646112</v>
      </c>
      <c r="X5" s="441">
        <v>125.15459034931159</v>
      </c>
      <c r="Y5" s="441">
        <v>129.60897767188192</v>
      </c>
    </row>
    <row r="6" spans="1:25" x14ac:dyDescent="0.25">
      <c r="A6" s="198" t="s">
        <v>37</v>
      </c>
      <c r="B6" s="537">
        <v>3.1554580246286656E-2</v>
      </c>
      <c r="C6" s="537">
        <v>4.1447749324666328E-2</v>
      </c>
      <c r="D6" s="537">
        <v>1.9387068188162271E-2</v>
      </c>
      <c r="E6" s="537">
        <v>9.2906512662334073E-3</v>
      </c>
      <c r="F6" s="537">
        <v>2.8551354355306646E-2</v>
      </c>
      <c r="G6" s="537">
        <v>8.6928034318987102E-3</v>
      </c>
      <c r="H6" s="537">
        <v>1.5481582614361056E-2</v>
      </c>
      <c r="I6" s="537">
        <v>1.0711685677291083E-2</v>
      </c>
      <c r="J6" s="537">
        <v>2.8580643141631779E-2</v>
      </c>
      <c r="K6" s="537">
        <v>5.1242196472013557E-2</v>
      </c>
      <c r="L6" s="537">
        <v>4.7675740446162074E-2</v>
      </c>
      <c r="M6" s="537">
        <v>4.3529774688304324E-2</v>
      </c>
      <c r="O6" s="441">
        <v>100</v>
      </c>
      <c r="P6" s="441">
        <v>101.93870681881623</v>
      </c>
      <c r="Q6" s="441">
        <v>102.88578379440067</v>
      </c>
      <c r="R6" s="441">
        <v>105.82331226563807</v>
      </c>
      <c r="S6" s="441">
        <v>106.7432135176757</v>
      </c>
      <c r="T6" s="441">
        <v>108.39576739627198</v>
      </c>
      <c r="U6" s="441">
        <v>109.5568687853696</v>
      </c>
      <c r="V6" s="441">
        <v>112.68706574044968</v>
      </c>
      <c r="W6" s="441">
        <v>118.46245901228203</v>
      </c>
      <c r="X6" s="441">
        <v>124.1102444607657</v>
      </c>
      <c r="Y6" s="441">
        <v>129.51273543865321</v>
      </c>
    </row>
    <row r="7" spans="1:25" x14ac:dyDescent="0.25">
      <c r="A7" s="198" t="s">
        <v>148</v>
      </c>
      <c r="B7" s="537">
        <v>1.1993966956927116E-2</v>
      </c>
      <c r="C7" s="537">
        <v>1.1059131624999496E-2</v>
      </c>
      <c r="D7" s="537">
        <v>8.1864270608686951E-3</v>
      </c>
      <c r="E7" s="537">
        <v>-4.3064398418909078E-2</v>
      </c>
      <c r="F7" s="537">
        <v>-9.2188362725047379E-2</v>
      </c>
      <c r="G7" s="537">
        <v>-6.4278926541661341E-2</v>
      </c>
      <c r="H7" s="537">
        <v>-5.3542461745496039E-2</v>
      </c>
      <c r="I7" s="537">
        <v>-7.0032158339423667E-2</v>
      </c>
      <c r="J7" s="537">
        <v>-6.085470853890762E-2</v>
      </c>
      <c r="K7" s="537">
        <v>-2.9812168779255521E-2</v>
      </c>
      <c r="L7" s="537">
        <v>0.29600623940744986</v>
      </c>
      <c r="M7" s="537">
        <v>0.1388215233153427</v>
      </c>
      <c r="O7" s="441">
        <v>100</v>
      </c>
      <c r="P7" s="441">
        <v>100.81864270608688</v>
      </c>
      <c r="Q7" s="441">
        <v>96.476948508538314</v>
      </c>
      <c r="R7" s="441">
        <v>87.582896584827466</v>
      </c>
      <c r="S7" s="441">
        <v>81.953162008945426</v>
      </c>
      <c r="T7" s="441">
        <v>77.565187967159034</v>
      </c>
      <c r="U7" s="441">
        <v>72.133130441815794</v>
      </c>
      <c r="V7" s="441">
        <v>67.692656010121254</v>
      </c>
      <c r="W7" s="441">
        <v>65.723909460785706</v>
      </c>
      <c r="X7" s="441">
        <v>85.178596767818533</v>
      </c>
      <c r="Y7" s="441">
        <v>97.003219324990425</v>
      </c>
    </row>
    <row r="8" spans="1:25" x14ac:dyDescent="0.25">
      <c r="A8" s="198" t="s">
        <v>39</v>
      </c>
      <c r="B8" s="537">
        <v>2.6829083860368641E-2</v>
      </c>
      <c r="C8" s="537">
        <v>2.6268007635668944E-2</v>
      </c>
      <c r="D8" s="537">
        <v>1.9662516462692015E-2</v>
      </c>
      <c r="E8" s="537">
        <v>-1.203847110173184E-3</v>
      </c>
      <c r="F8" s="537">
        <v>1.8331969038664297E-2</v>
      </c>
      <c r="G8" s="537">
        <v>8.9837239974133176E-4</v>
      </c>
      <c r="H8" s="537">
        <v>1.245185438600549E-2</v>
      </c>
      <c r="I8" s="537">
        <v>3.4084061925736542E-3</v>
      </c>
      <c r="J8" s="537">
        <v>1.088325798308909E-2</v>
      </c>
      <c r="K8" s="537">
        <v>2.6112652896258748E-2</v>
      </c>
      <c r="L8" s="537">
        <v>4.4457987005913635E-2</v>
      </c>
      <c r="M8" s="537">
        <v>3.8279620224760391E-2</v>
      </c>
      <c r="O8" s="441">
        <v>100</v>
      </c>
      <c r="P8" s="441">
        <v>101.9662516462692</v>
      </c>
      <c r="Q8" s="441">
        <v>101.84349986888965</v>
      </c>
      <c r="R8" s="441">
        <v>103.71049175527534</v>
      </c>
      <c r="S8" s="441">
        <v>103.80366239863189</v>
      </c>
      <c r="T8" s="441">
        <v>105.09621048755372</v>
      </c>
      <c r="U8" s="441">
        <v>105.45442106219552</v>
      </c>
      <c r="V8" s="441">
        <v>106.41084365674865</v>
      </c>
      <c r="W8" s="441">
        <v>109.38577259540254</v>
      </c>
      <c r="X8" s="441">
        <v>114.24884385363686</v>
      </c>
      <c r="Y8" s="441">
        <v>118.62224620747203</v>
      </c>
    </row>
    <row r="9" spans="1:25" x14ac:dyDescent="0.25">
      <c r="A9" s="198" t="s">
        <v>149</v>
      </c>
      <c r="B9" s="537">
        <v>5.4424517836131781E-2</v>
      </c>
      <c r="C9" s="537">
        <v>1.3418486373603766E-2</v>
      </c>
      <c r="D9" s="537">
        <v>9.1399130648528448E-4</v>
      </c>
      <c r="E9" s="537">
        <v>3.5548164057774834E-4</v>
      </c>
      <c r="F9" s="537">
        <v>3.0282196941949557E-2</v>
      </c>
      <c r="G9" s="537">
        <v>-2.8094807181270109E-2</v>
      </c>
      <c r="H9" s="537">
        <v>-4.1638602669379798E-2</v>
      </c>
      <c r="I9" s="537">
        <v>0.15233312032108737</v>
      </c>
      <c r="J9" s="537">
        <v>3.5394565163217928E-2</v>
      </c>
      <c r="K9" s="537">
        <v>7.277928086017571E-3</v>
      </c>
      <c r="L9" s="537">
        <v>3.4606271034589797E-2</v>
      </c>
      <c r="M9" s="537">
        <v>-5.3654785639968061E-2</v>
      </c>
      <c r="O9" s="441">
        <v>100</v>
      </c>
      <c r="P9" s="441">
        <v>100.09139913064853</v>
      </c>
      <c r="Q9" s="441">
        <v>100.12697978541921</v>
      </c>
      <c r="R9" s="441">
        <v>103.15904470648388</v>
      </c>
      <c r="S9" s="441">
        <v>100.26081123645119</v>
      </c>
      <c r="T9" s="441">
        <v>96.086091154066906</v>
      </c>
      <c r="U9" s="441">
        <v>110.72318523902234</v>
      </c>
      <c r="V9" s="441">
        <v>114.40499113408674</v>
      </c>
      <c r="W9" s="441">
        <v>115.47654180652331</v>
      </c>
      <c r="X9" s="441">
        <v>119.47275431041702</v>
      </c>
      <c r="Y9" s="441">
        <v>113.06246928807502</v>
      </c>
    </row>
    <row r="10" spans="1:25" s="256" customFormat="1" x14ac:dyDescent="0.25">
      <c r="A10" s="216" t="s">
        <v>150</v>
      </c>
      <c r="B10" s="535">
        <v>1.6329040757686153E-2</v>
      </c>
      <c r="C10" s="535">
        <v>9.9360285887810651E-3</v>
      </c>
      <c r="D10" s="535">
        <v>1.308534179882237E-2</v>
      </c>
      <c r="E10" s="535">
        <v>5.4117163037141758E-3</v>
      </c>
      <c r="F10" s="535">
        <v>2.3310655742500019E-2</v>
      </c>
      <c r="G10" s="535">
        <v>1.082666565839463E-2</v>
      </c>
      <c r="H10" s="535">
        <v>2.6375129509028428E-2</v>
      </c>
      <c r="I10" s="535">
        <v>-1.7065867291819026E-2</v>
      </c>
      <c r="J10" s="535">
        <v>4.9489779130194922E-2</v>
      </c>
      <c r="K10" s="535">
        <v>4.7080227253097684E-2</v>
      </c>
      <c r="L10" s="535">
        <v>3.3624000992093617E-2</v>
      </c>
      <c r="M10" s="535">
        <v>2.2403034572745728E-2</v>
      </c>
      <c r="O10" s="536">
        <v>100</v>
      </c>
      <c r="P10" s="536">
        <v>101.30853417988223</v>
      </c>
      <c r="Q10" s="536">
        <v>101.85678722600889</v>
      </c>
      <c r="R10" s="536">
        <v>104.23113572807145</v>
      </c>
      <c r="S10" s="536">
        <v>105.35961138579403</v>
      </c>
      <c r="T10" s="536">
        <v>108.13848478111525</v>
      </c>
      <c r="U10" s="536">
        <v>106.29300775070234</v>
      </c>
      <c r="V10" s="536">
        <v>111.59739653301992</v>
      </c>
      <c r="W10" s="536">
        <v>116.80538583793467</v>
      </c>
      <c r="X10" s="536">
        <v>120.73285024723126</v>
      </c>
      <c r="Y10" s="536">
        <v>123.43763246538612</v>
      </c>
    </row>
    <row r="11" spans="1:25" x14ac:dyDescent="0.25">
      <c r="A11" s="198" t="s">
        <v>60</v>
      </c>
      <c r="B11" s="537">
        <v>2.3394577450151832E-2</v>
      </c>
      <c r="C11" s="537">
        <v>2.9172728269864612E-2</v>
      </c>
      <c r="D11" s="537">
        <v>4.9979926221247695E-2</v>
      </c>
      <c r="E11" s="537">
        <v>3.0170934787738579E-2</v>
      </c>
      <c r="F11" s="537">
        <v>3.8262838483888117E-2</v>
      </c>
      <c r="G11" s="537">
        <v>5.2853939127733396E-2</v>
      </c>
      <c r="H11" s="537">
        <v>3.2140761272499985E-2</v>
      </c>
      <c r="I11" s="537">
        <v>-1.31062208218099E-2</v>
      </c>
      <c r="J11" s="537">
        <v>3.9576374879232157E-2</v>
      </c>
      <c r="K11" s="537">
        <v>4.8201786945125225E-2</v>
      </c>
      <c r="L11" s="537">
        <v>2.9353636356193036E-2</v>
      </c>
      <c r="M11" s="537">
        <v>1.6762713117488781E-2</v>
      </c>
      <c r="O11" s="441">
        <v>100</v>
      </c>
      <c r="P11" s="441">
        <v>104.99799262212477</v>
      </c>
      <c r="Q11" s="441">
        <v>108.16588021037035</v>
      </c>
      <c r="R11" s="441">
        <v>112.30461381432734</v>
      </c>
      <c r="S11" s="441">
        <v>118.2403550366334</v>
      </c>
      <c r="T11" s="441">
        <v>122.04069006064148</v>
      </c>
      <c r="U11" s="441">
        <v>120.44119782746066</v>
      </c>
      <c r="V11" s="441">
        <v>125.18709587842046</v>
      </c>
      <c r="W11" s="441">
        <v>131.24306467139115</v>
      </c>
      <c r="X11" s="441">
        <v>135.0955258648938</v>
      </c>
      <c r="Y11" s="441">
        <v>137.3600934084233</v>
      </c>
    </row>
    <row r="12" spans="1:25" x14ac:dyDescent="0.25">
      <c r="A12" s="539" t="s">
        <v>151</v>
      </c>
      <c r="B12" s="537">
        <v>4.9075223506628518E-2</v>
      </c>
      <c r="C12" s="537">
        <v>1.8246234034649422E-2</v>
      </c>
      <c r="D12" s="537">
        <v>4.3021346389345405E-2</v>
      </c>
      <c r="E12" s="537">
        <v>2.54909228518716E-2</v>
      </c>
      <c r="F12" s="537">
        <v>2.8594392834975224E-2</v>
      </c>
      <c r="G12" s="537">
        <v>2.3314389412906866E-2</v>
      </c>
      <c r="H12" s="537">
        <v>3.42218777752481E-2</v>
      </c>
      <c r="I12" s="537">
        <v>1.850918811193436E-2</v>
      </c>
      <c r="J12" s="537">
        <v>-0.35724959995853589</v>
      </c>
      <c r="K12" s="537">
        <v>3.7584391021544761E-2</v>
      </c>
      <c r="L12" s="537">
        <v>-5.8025011933764636E-2</v>
      </c>
      <c r="M12" s="537">
        <v>4.8363773384408892E-2</v>
      </c>
      <c r="O12" s="441">
        <v>100</v>
      </c>
      <c r="P12" s="441">
        <v>104.30213463893455</v>
      </c>
      <c r="Q12" s="441">
        <v>106.96089230630115</v>
      </c>
      <c r="R12" s="441">
        <v>110.019374078887</v>
      </c>
      <c r="S12" s="441">
        <v>112.58440860912644</v>
      </c>
      <c r="T12" s="441">
        <v>116.43725847994655</v>
      </c>
      <c r="U12" s="441">
        <v>118.59241760038981</v>
      </c>
      <c r="V12" s="441">
        <v>76.231078140211579</v>
      </c>
      <c r="W12" s="441">
        <v>79.09020623202764</v>
      </c>
      <c r="X12" s="441">
        <v>74.500996071826648</v>
      </c>
      <c r="Y12" s="441">
        <v>78.104145362757208</v>
      </c>
    </row>
    <row r="13" spans="1:25" x14ac:dyDescent="0.25">
      <c r="A13" s="539" t="s">
        <v>152</v>
      </c>
      <c r="B13" s="537">
        <v>-2.1435001839404055E-2</v>
      </c>
      <c r="C13" s="537">
        <v>4.9620995459705108E-2</v>
      </c>
      <c r="D13" s="537">
        <v>6.2613219771833206E-2</v>
      </c>
      <c r="E13" s="537">
        <v>3.8510836216433697E-2</v>
      </c>
      <c r="F13" s="537">
        <v>5.5276249892919793E-2</v>
      </c>
      <c r="G13" s="537">
        <v>0.10351993729169107</v>
      </c>
      <c r="H13" s="537">
        <v>2.8830684837707343E-2</v>
      </c>
      <c r="I13" s="537">
        <v>-6.365495036843849E-2</v>
      </c>
      <c r="J13" s="537">
        <v>0.72972172393642354</v>
      </c>
      <c r="K13" s="537">
        <v>5.5063374385568631E-2</v>
      </c>
      <c r="L13" s="537">
        <v>8.4887359931440143E-2</v>
      </c>
      <c r="M13" s="537">
        <v>-6.7573559459166432E-4</v>
      </c>
      <c r="O13" s="441">
        <v>100</v>
      </c>
      <c r="P13" s="441">
        <v>106.26132197718331</v>
      </c>
      <c r="Q13" s="441">
        <v>110.35353434398834</v>
      </c>
      <c r="R13" s="441">
        <v>116.45346388495355</v>
      </c>
      <c r="S13" s="441">
        <v>128.50871916372415</v>
      </c>
      <c r="T13" s="441">
        <v>132.21371354483094</v>
      </c>
      <c r="U13" s="441">
        <v>123.79765617110777</v>
      </c>
      <c r="V13" s="441">
        <v>214.06668884964634</v>
      </c>
      <c r="W13" s="441">
        <v>225.92651819585393</v>
      </c>
      <c r="X13" s="441">
        <v>245.10482386077459</v>
      </c>
      <c r="Y13" s="441">
        <v>244.93919780688574</v>
      </c>
    </row>
    <row r="14" spans="1:25" x14ac:dyDescent="0.25">
      <c r="A14" s="198" t="s">
        <v>153</v>
      </c>
      <c r="B14" s="537">
        <v>-7.1355611863475055E-3</v>
      </c>
      <c r="C14" s="537">
        <v>-5.3140780180989222E-2</v>
      </c>
      <c r="D14" s="537">
        <v>-9.0030116711155128E-2</v>
      </c>
      <c r="E14" s="537">
        <v>-8.0449908164692108E-2</v>
      </c>
      <c r="F14" s="537">
        <v>-5.5610027854655963E-2</v>
      </c>
      <c r="G14" s="537">
        <v>-0.10850907951669164</v>
      </c>
      <c r="H14" s="537">
        <v>5.3104449259595565E-3</v>
      </c>
      <c r="I14" s="537">
        <v>1.6891518774921899E-3</v>
      </c>
      <c r="J14" s="537">
        <v>5.6017607727590679E-2</v>
      </c>
      <c r="K14" s="537">
        <v>5.8810390943051516E-3</v>
      </c>
      <c r="L14" s="537">
        <v>1.8561904699108567E-2</v>
      </c>
      <c r="M14" s="537">
        <v>6.9959755503314902E-3</v>
      </c>
      <c r="O14" s="441">
        <v>100</v>
      </c>
      <c r="P14" s="441">
        <v>90.996988328884484</v>
      </c>
      <c r="Q14" s="441">
        <v>83.676288974562169</v>
      </c>
      <c r="R14" s="441">
        <v>79.023048213912531</v>
      </c>
      <c r="S14" s="441">
        <v>70.44832999161774</v>
      </c>
      <c r="T14" s="441">
        <v>70.822441968164057</v>
      </c>
      <c r="U14" s="441">
        <v>70.94207182898316</v>
      </c>
      <c r="V14" s="441">
        <v>74.913822266904461</v>
      </c>
      <c r="W14" s="441">
        <v>75.356661357593538</v>
      </c>
      <c r="X14" s="441">
        <v>76.755424524665813</v>
      </c>
      <c r="Y14" s="441">
        <v>77.292403597995687</v>
      </c>
    </row>
    <row r="15" spans="1:25" x14ac:dyDescent="0.25">
      <c r="A15" s="539" t="s">
        <v>154</v>
      </c>
      <c r="B15" s="537">
        <v>4.2967590007221279E-3</v>
      </c>
      <c r="C15" s="537">
        <v>-3.2771294916000393E-2</v>
      </c>
      <c r="D15" s="537">
        <v>-8.6209439555901657E-2</v>
      </c>
      <c r="E15" s="537">
        <v>-8.9614075199792698E-2</v>
      </c>
      <c r="F15" s="537">
        <v>-7.1038379736899304E-2</v>
      </c>
      <c r="G15" s="537">
        <v>-0.13235170683041197</v>
      </c>
      <c r="H15" s="537">
        <v>-1.4136230153006801E-3</v>
      </c>
      <c r="I15" s="537">
        <v>-6.2233127008330946E-3</v>
      </c>
      <c r="J15" s="537">
        <v>1.039319020992302E-4</v>
      </c>
      <c r="K15" s="537">
        <v>-5.9907626346509257E-3</v>
      </c>
      <c r="L15" s="537">
        <v>1.1748482260324211E-2</v>
      </c>
      <c r="M15" s="537">
        <v>1.1785093059272E-2</v>
      </c>
      <c r="O15" s="441">
        <v>100</v>
      </c>
      <c r="P15" s="441">
        <v>91.379056044409836</v>
      </c>
      <c r="Q15" s="441">
        <v>83.190206444360015</v>
      </c>
      <c r="R15" s="441">
        <v>77.280508968574523</v>
      </c>
      <c r="S15" s="441">
        <v>67.052301701860728</v>
      </c>
      <c r="T15" s="441">
        <v>66.95751502494609</v>
      </c>
      <c r="U15" s="441">
        <v>66.540817471275119</v>
      </c>
      <c r="V15" s="441">
        <v>66.553735272545396</v>
      </c>
      <c r="W15" s="441">
        <v>66.149061511616708</v>
      </c>
      <c r="X15" s="441">
        <v>66.926212585649665</v>
      </c>
      <c r="Y15" s="441">
        <v>67.714944229076167</v>
      </c>
    </row>
    <row r="16" spans="1:25" x14ac:dyDescent="0.25">
      <c r="A16" s="539" t="s">
        <v>155</v>
      </c>
      <c r="B16" s="537">
        <v>3.0090358780237025E-3</v>
      </c>
      <c r="C16" s="537">
        <v>-0.32307891275597056</v>
      </c>
      <c r="D16" s="537">
        <v>-0.35759935424174938</v>
      </c>
      <c r="E16" s="537">
        <v>-2.5333798175630751E-3</v>
      </c>
      <c r="F16" s="537">
        <v>0.10022737952124627</v>
      </c>
      <c r="G16" s="537">
        <v>-1.9790230794781483E-2</v>
      </c>
      <c r="H16" s="537">
        <v>-5.7801779958684962E-3</v>
      </c>
      <c r="I16" s="537">
        <v>0.10372691197394368</v>
      </c>
      <c r="J16" s="537">
        <v>3.0865171295411109E-2</v>
      </c>
      <c r="K16" s="537">
        <v>2.2653660251885865E-2</v>
      </c>
      <c r="L16" s="537">
        <v>1.2495978452645495E-2</v>
      </c>
      <c r="M16" s="537">
        <v>9.066422255169293E-3</v>
      </c>
      <c r="O16" s="441">
        <v>100</v>
      </c>
      <c r="P16" s="441">
        <v>64.240064575825059</v>
      </c>
      <c r="Q16" s="441">
        <v>64.077320092749716</v>
      </c>
      <c r="R16" s="441">
        <v>70.499621972390116</v>
      </c>
      <c r="S16" s="441">
        <v>69.104418182611667</v>
      </c>
      <c r="T16" s="441">
        <v>68.704982345215242</v>
      </c>
      <c r="U16" s="441">
        <v>75.83153800110874</v>
      </c>
      <c r="V16" s="441">
        <v>78.156600293273286</v>
      </c>
      <c r="W16" s="441">
        <v>79.942975411114034</v>
      </c>
      <c r="X16" s="441">
        <v>80.941941077067014</v>
      </c>
      <c r="Y16" s="441">
        <v>81.67579489302473</v>
      </c>
    </row>
    <row r="17" spans="1:25" x14ac:dyDescent="0.25">
      <c r="A17" s="539" t="s">
        <v>156</v>
      </c>
      <c r="B17" s="537">
        <v>-7.474936688153877E-2</v>
      </c>
      <c r="C17" s="537">
        <v>-3.022595773351322E-2</v>
      </c>
      <c r="D17" s="537">
        <v>-1.3038780235691605E-2</v>
      </c>
      <c r="E17" s="537">
        <v>-4.9023371626819356E-2</v>
      </c>
      <c r="F17" s="537">
        <v>-1.4141876702117195E-2</v>
      </c>
      <c r="G17" s="537">
        <v>-1.5600232335574726E-2</v>
      </c>
      <c r="H17" s="537">
        <v>3.779589350282464E-2</v>
      </c>
      <c r="I17" s="537">
        <v>7.3044534524715488E-3</v>
      </c>
      <c r="J17" s="537">
        <v>0.295176365165571</v>
      </c>
      <c r="K17" s="537">
        <v>3.9909002821373774E-2</v>
      </c>
      <c r="L17" s="537">
        <v>4.080934499375144E-2</v>
      </c>
      <c r="M17" s="537">
        <v>-7.7104139791768223E-3</v>
      </c>
      <c r="O17" s="441">
        <v>100</v>
      </c>
      <c r="P17" s="441">
        <v>98.696121976430845</v>
      </c>
      <c r="Q17" s="441">
        <v>93.857705310654381</v>
      </c>
      <c r="R17" s="441">
        <v>92.530381214607459</v>
      </c>
      <c r="S17" s="441">
        <v>91.086885769560283</v>
      </c>
      <c r="T17" s="441">
        <v>94.529596003610536</v>
      </c>
      <c r="U17" s="441">
        <v>95.220083037499847</v>
      </c>
      <c r="V17" s="441">
        <v>123.28051389867602</v>
      </c>
      <c r="W17" s="441">
        <v>128.24865068990024</v>
      </c>
      <c r="X17" s="441">
        <v>133.48239410109645</v>
      </c>
      <c r="Y17" s="441">
        <v>132.45318958364535</v>
      </c>
    </row>
    <row r="18" spans="1:25" x14ac:dyDescent="0.25">
      <c r="A18" s="198" t="s">
        <v>157</v>
      </c>
      <c r="B18" s="537">
        <v>5.7361828422120897E-2</v>
      </c>
      <c r="C18" s="537">
        <v>6.5465439927099078E-2</v>
      </c>
      <c r="D18" s="537">
        <v>8.9877343259882725E-2</v>
      </c>
      <c r="E18" s="537">
        <v>3.2446775291715912E-2</v>
      </c>
      <c r="F18" s="537">
        <v>0.1256657491649531</v>
      </c>
      <c r="G18" s="537">
        <v>-6.1031449148279293E-2</v>
      </c>
      <c r="H18" s="537">
        <v>2.0391745772891934E-2</v>
      </c>
      <c r="I18" s="537">
        <v>5.9969294404744078E-2</v>
      </c>
      <c r="J18" s="537">
        <v>4.8330095426366348E-2</v>
      </c>
      <c r="K18" s="537">
        <v>8.3941047450182715E-2</v>
      </c>
      <c r="L18" s="537">
        <v>8.5820635380082333E-2</v>
      </c>
      <c r="M18" s="537">
        <v>2.6834756087027012E-2</v>
      </c>
      <c r="O18" s="441">
        <v>100</v>
      </c>
      <c r="P18" s="441">
        <v>108.98773432598827</v>
      </c>
      <c r="Q18" s="441">
        <v>112.52403485121684</v>
      </c>
      <c r="R18" s="441">
        <v>126.66445198985829</v>
      </c>
      <c r="S18" s="441">
        <v>118.9339369293446</v>
      </c>
      <c r="T18" s="441">
        <v>121.35920753497696</v>
      </c>
      <c r="U18" s="441">
        <v>128.63703358036844</v>
      </c>
      <c r="V18" s="441">
        <v>136.1085303490143</v>
      </c>
      <c r="W18" s="441">
        <v>146.17386588702362</v>
      </c>
      <c r="X18" s="441">
        <v>158.71859994471217</v>
      </c>
      <c r="Y18" s="441">
        <v>162.97777486070294</v>
      </c>
    </row>
    <row r="19" spans="1:25" x14ac:dyDescent="0.25">
      <c r="A19" s="198" t="s">
        <v>94</v>
      </c>
      <c r="B19" s="537">
        <v>4.8151082161840497E-2</v>
      </c>
      <c r="C19" s="537">
        <v>3.2659632546464534E-2</v>
      </c>
      <c r="D19" s="537">
        <v>4.6986536996041384E-2</v>
      </c>
      <c r="E19" s="537">
        <v>4.1271774958736573E-2</v>
      </c>
      <c r="F19" s="537">
        <v>4.0919493218575465E-2</v>
      </c>
      <c r="G19" s="537">
        <v>6.591796282813589E-2</v>
      </c>
      <c r="H19" s="537">
        <v>4.3454061796398324E-2</v>
      </c>
      <c r="I19" s="537">
        <v>-0.16769645996546678</v>
      </c>
      <c r="J19" s="537">
        <v>0.13945079311956432</v>
      </c>
      <c r="K19" s="537">
        <v>0.12600417711798628</v>
      </c>
      <c r="L19" s="537">
        <v>6.9578758968497301E-2</v>
      </c>
      <c r="M19" s="537">
        <v>6.2925007993878568E-2</v>
      </c>
      <c r="O19" s="441">
        <v>100</v>
      </c>
      <c r="P19" s="441">
        <v>104.69865369960414</v>
      </c>
      <c r="Q19" s="441">
        <v>109.01975297357689</v>
      </c>
      <c r="R19" s="441">
        <v>113.48078601606994</v>
      </c>
      <c r="S19" s="441">
        <v>120.96120825038489</v>
      </c>
      <c r="T19" s="441">
        <v>126.21746406866411</v>
      </c>
      <c r="U19" s="441">
        <v>105.05124215853064</v>
      </c>
      <c r="V19" s="441">
        <v>119.60055814289693</v>
      </c>
      <c r="W19" s="441">
        <v>134.78351207043102</v>
      </c>
      <c r="X19" s="441">
        <v>144.1615815697071</v>
      </c>
      <c r="Y19" s="441">
        <v>153.2329502423911</v>
      </c>
    </row>
    <row r="20" spans="1:25" x14ac:dyDescent="0.25">
      <c r="A20" s="217" t="s">
        <v>158</v>
      </c>
      <c r="B20" s="537">
        <v>-6.7049671899034324E-3</v>
      </c>
      <c r="C20" s="537">
        <v>6.4090007406883753E-2</v>
      </c>
      <c r="D20" s="537">
        <v>-3.2216990663181622E-2</v>
      </c>
      <c r="E20" s="537">
        <v>2.8062132970665843E-2</v>
      </c>
      <c r="F20" s="537">
        <v>3.1802057865795819E-2</v>
      </c>
      <c r="G20" s="537">
        <v>-7.0881507830104606E-2</v>
      </c>
      <c r="H20" s="537">
        <v>4.1446918632348506E-4</v>
      </c>
      <c r="I20" s="537">
        <v>-9.9553729561689175E-2</v>
      </c>
      <c r="J20" s="537">
        <v>0.11900343174540406</v>
      </c>
      <c r="K20" s="537">
        <v>6.1904175192893485E-2</v>
      </c>
      <c r="L20" s="537">
        <v>4.6775365413797676E-2</v>
      </c>
      <c r="M20" s="537">
        <v>8.9917746534610155E-2</v>
      </c>
      <c r="O20" s="441">
        <v>100</v>
      </c>
      <c r="P20" s="441">
        <v>96.778300933681834</v>
      </c>
      <c r="Q20" s="441">
        <v>99.494106483157921</v>
      </c>
      <c r="R20" s="441">
        <v>102.65822381484097</v>
      </c>
      <c r="S20" s="441">
        <v>95.381654119684683</v>
      </c>
      <c r="T20" s="441">
        <v>95.421186876257863</v>
      </c>
      <c r="U20" s="441">
        <v>85.921651843523478</v>
      </c>
      <c r="V20" s="441">
        <v>96.126788453382133</v>
      </c>
      <c r="W20" s="441">
        <v>102.09850068550388</v>
      </c>
      <c r="X20" s="441">
        <v>106.87419536326919</v>
      </c>
      <c r="Y20" s="441">
        <v>116.48408217303404</v>
      </c>
    </row>
    <row r="21" spans="1:25" s="256" customFormat="1" x14ac:dyDescent="0.25">
      <c r="A21" s="218" t="s">
        <v>159</v>
      </c>
      <c r="B21" s="535">
        <v>-5.3308705745067186E-2</v>
      </c>
      <c r="C21" s="535">
        <v>-7.4082938949954547E-2</v>
      </c>
      <c r="D21" s="535">
        <v>1.7418734859007579E-2</v>
      </c>
      <c r="E21" s="535">
        <v>4.568768626658759E-2</v>
      </c>
      <c r="F21" s="535">
        <v>4.3258301991140558E-2</v>
      </c>
      <c r="G21" s="535">
        <v>5.5758652004629372E-2</v>
      </c>
      <c r="H21" s="535">
        <v>0.10125144041403566</v>
      </c>
      <c r="I21" s="535">
        <v>-0.11541333838646284</v>
      </c>
      <c r="J21" s="535">
        <v>0.19151674355267745</v>
      </c>
      <c r="K21" s="535">
        <v>5.7182812957479401E-2</v>
      </c>
      <c r="L21" s="535">
        <v>-9.0611709430456266E-2</v>
      </c>
      <c r="M21" s="535">
        <v>-7.3285897303519976E-2</v>
      </c>
      <c r="O21" s="536">
        <v>100</v>
      </c>
      <c r="P21" s="536">
        <v>101.74187348590075</v>
      </c>
      <c r="Q21" s="536">
        <v>106.39022428189944</v>
      </c>
      <c r="R21" s="536">
        <v>110.99248473279101</v>
      </c>
      <c r="S21" s="536">
        <v>117.18127606413584</v>
      </c>
      <c r="T21" s="536">
        <v>129.04604905518437</v>
      </c>
      <c r="U21" s="536">
        <v>114.15241372814229</v>
      </c>
      <c r="V21" s="536">
        <v>136.91474309880701</v>
      </c>
      <c r="W21" s="536">
        <v>143.79220468890293</v>
      </c>
      <c r="X21" s="536">
        <v>130.76294721438592</v>
      </c>
      <c r="Y21" s="536">
        <v>121.17986729372683</v>
      </c>
    </row>
    <row r="22" spans="1:25" x14ac:dyDescent="0.25">
      <c r="A22" s="220" t="s">
        <v>160</v>
      </c>
      <c r="B22" s="537">
        <v>-0.10334059450920752</v>
      </c>
      <c r="C22" s="537">
        <v>-0.13495621322738749</v>
      </c>
      <c r="D22" s="537">
        <v>-1.5777943071956013E-2</v>
      </c>
      <c r="E22" s="537">
        <v>7.9726002883061531E-2</v>
      </c>
      <c r="F22" s="537">
        <v>7.733031947931801E-2</v>
      </c>
      <c r="G22" s="537">
        <v>6.7539384237867539E-2</v>
      </c>
      <c r="H22" s="537">
        <v>0.17288592459445629</v>
      </c>
      <c r="I22" s="537">
        <v>-0.20133556339134129</v>
      </c>
      <c r="J22" s="537">
        <v>0.35971506879877957</v>
      </c>
      <c r="K22" s="537">
        <v>8.7921852749089258E-2</v>
      </c>
      <c r="L22" s="537">
        <v>-0.15645964583817573</v>
      </c>
      <c r="M22" s="537">
        <v>-0.13552392224112286</v>
      </c>
      <c r="O22" s="441">
        <v>100</v>
      </c>
      <c r="P22" s="441">
        <v>98.422205692804397</v>
      </c>
      <c r="Q22" s="441">
        <v>106.2690147476262</v>
      </c>
      <c r="R22" s="441">
        <v>114.48683160881249</v>
      </c>
      <c r="S22" s="441">
        <v>122.21920171901613</v>
      </c>
      <c r="T22" s="441">
        <v>143.3491814114046</v>
      </c>
      <c r="U22" s="441">
        <v>114.48789321025187</v>
      </c>
      <c r="V22" s="441">
        <v>157.37575718466584</v>
      </c>
      <c r="W22" s="441">
        <v>169.35778873524532</v>
      </c>
      <c r="X22" s="441">
        <v>142.86012908566764</v>
      </c>
      <c r="Y22" s="441">
        <v>123.49916406010485</v>
      </c>
    </row>
    <row r="23" spans="1:25" s="256" customFormat="1" x14ac:dyDescent="0.25">
      <c r="A23" s="206" t="s">
        <v>161</v>
      </c>
      <c r="B23" s="535">
        <v>4.7587230807458525E-2</v>
      </c>
      <c r="C23" s="535">
        <v>-7.7227647512190134E-2</v>
      </c>
      <c r="D23" s="535">
        <v>-8.3512325728612335E-2</v>
      </c>
      <c r="E23" s="535">
        <v>-2.9909917344487114E-2</v>
      </c>
      <c r="F23" s="535">
        <v>6.1555683963327557E-2</v>
      </c>
      <c r="G23" s="535">
        <v>5.2145500454542804E-2</v>
      </c>
      <c r="H23" s="535">
        <v>0.13729181402043111</v>
      </c>
      <c r="I23" s="535">
        <v>-5.5910653734339455E-2</v>
      </c>
      <c r="J23" s="535">
        <v>5.7910083233776444E-2</v>
      </c>
      <c r="K23" s="535">
        <v>6.8250012676894345E-2</v>
      </c>
      <c r="L23" s="535">
        <v>6.7412741003011423E-2</v>
      </c>
      <c r="M23" s="535">
        <v>6.9516263783022669E-2</v>
      </c>
      <c r="O23" s="536">
        <v>100</v>
      </c>
      <c r="P23" s="536">
        <v>91.648767427138765</v>
      </c>
      <c r="Q23" s="536">
        <v>88.907560368668925</v>
      </c>
      <c r="R23" s="536">
        <v>94.380326056673169</v>
      </c>
      <c r="S23" s="536">
        <v>99.301835391961319</v>
      </c>
      <c r="T23" s="536">
        <v>112.93516450848193</v>
      </c>
      <c r="U23" s="536">
        <v>106.62088563121753</v>
      </c>
      <c r="V23" s="536">
        <v>112.24821524961492</v>
      </c>
      <c r="W23" s="536">
        <v>120.49359132946813</v>
      </c>
      <c r="X23" s="536">
        <v>128.61639459177064</v>
      </c>
      <c r="Y23" s="536">
        <v>137.55732580503351</v>
      </c>
    </row>
    <row r="24" spans="1:25" x14ac:dyDescent="0.25">
      <c r="A24" s="219" t="s">
        <v>109</v>
      </c>
      <c r="B24" s="537">
        <v>5.4184402868143744E-2</v>
      </c>
      <c r="C24" s="537">
        <v>-0.10485772346701971</v>
      </c>
      <c r="D24" s="537">
        <v>-0.1138006138007317</v>
      </c>
      <c r="E24" s="537">
        <v>-8.7644676822256073E-3</v>
      </c>
      <c r="F24" s="537">
        <v>7.0337366208936603E-2</v>
      </c>
      <c r="G24" s="537">
        <v>6.5285661180011223E-2</v>
      </c>
      <c r="H24" s="537">
        <v>0.13868834977035971</v>
      </c>
      <c r="I24" s="537">
        <v>-0.11805243005092025</v>
      </c>
      <c r="J24" s="537">
        <v>8.5362481749063024E-2</v>
      </c>
      <c r="K24" s="537">
        <v>8.9542192741226101E-2</v>
      </c>
      <c r="L24" s="537">
        <v>8.121408933198393E-2</v>
      </c>
      <c r="M24" s="537">
        <v>7.0149907772509845E-2</v>
      </c>
      <c r="O24" s="441">
        <v>100</v>
      </c>
      <c r="P24" s="441">
        <v>88.619938619926828</v>
      </c>
      <c r="Q24" s="441">
        <v>87.84323203189166</v>
      </c>
      <c r="R24" s="441">
        <v>94.021893612295415</v>
      </c>
      <c r="S24" s="441">
        <v>100.1601751021708</v>
      </c>
      <c r="T24" s="441">
        <v>114.05122449980114</v>
      </c>
      <c r="U24" s="441">
        <v>100.58720029731656</v>
      </c>
      <c r="V24" s="441">
        <v>108.3912784681652</v>
      </c>
      <c r="W24" s="441">
        <v>118.94921449042666</v>
      </c>
      <c r="X24" s="441">
        <v>128.60956662505211</v>
      </c>
      <c r="Y24" s="441">
        <v>137.63151586246198</v>
      </c>
    </row>
    <row r="25" spans="1:25" x14ac:dyDescent="0.25">
      <c r="A25" s="219" t="s">
        <v>162</v>
      </c>
      <c r="B25" s="537">
        <v>3.7547116847852502E-2</v>
      </c>
      <c r="C25" s="537">
        <v>-7.8535280511325967E-3</v>
      </c>
      <c r="D25" s="537">
        <v>-5.1429688289265418E-2</v>
      </c>
      <c r="E25" s="537">
        <v>-5.903535781371394E-2</v>
      </c>
      <c r="F25" s="537">
        <v>1.7561538229544427E-2</v>
      </c>
      <c r="G25" s="537">
        <v>5.7437774322040891E-2</v>
      </c>
      <c r="H25" s="537">
        <v>0.14429670293510211</v>
      </c>
      <c r="I25" s="537">
        <v>9.6698356259728113E-2</v>
      </c>
      <c r="J25" s="537">
        <v>9.151421911278268E-3</v>
      </c>
      <c r="K25" s="537">
        <v>1.9678732033960422E-2</v>
      </c>
      <c r="L25" s="537">
        <v>4.8208465326437633E-2</v>
      </c>
      <c r="M25" s="537">
        <v>5.3739642039526858E-2</v>
      </c>
      <c r="O25" s="441">
        <v>100</v>
      </c>
      <c r="P25" s="441">
        <v>94.857031171073459</v>
      </c>
      <c r="Q25" s="441">
        <v>89.257112394742521</v>
      </c>
      <c r="R25" s="441">
        <v>90.824604586321541</v>
      </c>
      <c r="S25" s="441">
        <v>96.04136772743928</v>
      </c>
      <c r="T25" s="441">
        <v>109.89982043588648</v>
      </c>
      <c r="U25" s="441">
        <v>120.52695242527598</v>
      </c>
      <c r="V25" s="441">
        <v>121.62628508424334</v>
      </c>
      <c r="W25" s="441">
        <v>124.02346852179811</v>
      </c>
      <c r="X25" s="441">
        <v>130.00244960369579</v>
      </c>
      <c r="Y25" s="441">
        <v>136.98873470966004</v>
      </c>
    </row>
    <row r="26" spans="1:25" x14ac:dyDescent="0.25">
      <c r="A26" s="219" t="s">
        <v>163</v>
      </c>
      <c r="B26" s="537">
        <v>-3.9010540720111342E-3</v>
      </c>
      <c r="C26" s="537">
        <v>4.1407978601681883E-4</v>
      </c>
      <c r="D26" s="537">
        <v>0.19733563927783515</v>
      </c>
      <c r="E26" s="537">
        <v>-0.13862920183922611</v>
      </c>
      <c r="F26" s="537">
        <v>0.16115072614065329</v>
      </c>
      <c r="G26" s="537">
        <v>-0.12723731321548504</v>
      </c>
      <c r="H26" s="537">
        <v>8.08714878625032E-2</v>
      </c>
      <c r="I26" s="537">
        <v>6.6290716986812992E-2</v>
      </c>
      <c r="J26" s="537">
        <v>-1.7341822575665078E-2</v>
      </c>
      <c r="K26" s="537">
        <v>4.9257677190136961E-2</v>
      </c>
      <c r="L26" s="537">
        <v>-2.6145856395884959E-2</v>
      </c>
      <c r="M26" s="537">
        <v>0.1542855600893962</v>
      </c>
      <c r="O26" s="441">
        <v>100</v>
      </c>
      <c r="P26" s="441">
        <v>119.73356392778352</v>
      </c>
      <c r="Q26" s="441">
        <v>103.13499552710894</v>
      </c>
      <c r="R26" s="441">
        <v>119.75527494681558</v>
      </c>
      <c r="S26" s="441">
        <v>104.51793551920107</v>
      </c>
      <c r="T26" s="441">
        <v>112.97045647295603</v>
      </c>
      <c r="U26" s="441">
        <v>120.45934903087583</v>
      </c>
      <c r="V26" s="441">
        <v>118.35509078219718</v>
      </c>
      <c r="W26" s="441">
        <v>124.20101356953694</v>
      </c>
      <c r="X26" s="441">
        <v>120.9536717460374</v>
      </c>
      <c r="Y26" s="441">
        <v>139.61507673624376</v>
      </c>
    </row>
    <row r="27" spans="1:25" s="256" customFormat="1" x14ac:dyDescent="0.25">
      <c r="A27" s="220" t="s">
        <v>164</v>
      </c>
      <c r="B27" s="535">
        <v>2.4019927468788893E-2</v>
      </c>
      <c r="C27" s="535">
        <v>-1.1995802544477518E-2</v>
      </c>
      <c r="D27" s="535">
        <v>2.6804562592262382E-2</v>
      </c>
      <c r="E27" s="535">
        <v>-8.984900189950551E-2</v>
      </c>
      <c r="F27" s="535">
        <v>3.8153044959210236E-2</v>
      </c>
      <c r="G27" s="535">
        <v>0.10696498216810846</v>
      </c>
      <c r="H27" s="535">
        <v>8.0302122654883012E-2</v>
      </c>
      <c r="I27" s="535">
        <v>-1.6376933581272901E-2</v>
      </c>
      <c r="J27" s="535">
        <v>4.0873046912802025E-2</v>
      </c>
      <c r="K27" s="535">
        <v>3.9468022297546534E-2</v>
      </c>
      <c r="L27" s="535">
        <v>7.9802141629963241E-2</v>
      </c>
      <c r="M27" s="535">
        <v>4.3428145302412124E-2</v>
      </c>
      <c r="O27" s="536">
        <v>100</v>
      </c>
      <c r="P27" s="536">
        <v>102.68045625922623</v>
      </c>
      <c r="Q27" s="536">
        <v>93.454719749748918</v>
      </c>
      <c r="R27" s="536">
        <v>97.02030187401148</v>
      </c>
      <c r="S27" s="536">
        <v>107.39807673390962</v>
      </c>
      <c r="T27" s="536">
        <v>116.02237026469457</v>
      </c>
      <c r="U27" s="536">
        <v>114.12227961292781</v>
      </c>
      <c r="V27" s="536">
        <v>118.73674569057602</v>
      </c>
      <c r="W27" s="536">
        <v>123.47508516584342</v>
      </c>
      <c r="X27" s="536">
        <v>133.3286614000198</v>
      </c>
      <c r="Y27" s="536">
        <v>139.11887788027596</v>
      </c>
    </row>
    <row r="28" spans="1:25" x14ac:dyDescent="0.25">
      <c r="A28" s="219" t="s">
        <v>124</v>
      </c>
      <c r="B28" s="537">
        <v>1.9524437077753198E-2</v>
      </c>
      <c r="C28" s="537">
        <v>6.7923365831315641E-2</v>
      </c>
      <c r="D28" s="537">
        <v>-5.0042238721621168E-2</v>
      </c>
      <c r="E28" s="537">
        <v>-8.1189612365190622E-2</v>
      </c>
      <c r="F28" s="537">
        <v>-3.9021659863170188E-2</v>
      </c>
      <c r="G28" s="537">
        <v>7.3458084552055603E-2</v>
      </c>
      <c r="H28" s="537">
        <v>6.2602636694065961E-2</v>
      </c>
      <c r="I28" s="537">
        <v>8.2213987607002714E-2</v>
      </c>
      <c r="J28" s="537">
        <v>3.3321815048923398E-2</v>
      </c>
      <c r="K28" s="537">
        <v>-4.0130753368983973E-2</v>
      </c>
      <c r="L28" s="537">
        <v>4.4354376036124243E-2</v>
      </c>
      <c r="M28" s="537">
        <v>9.3161677020925371E-2</v>
      </c>
      <c r="O28" s="441">
        <v>100</v>
      </c>
      <c r="P28" s="441">
        <v>94.995776127837885</v>
      </c>
      <c r="Q28" s="441">
        <v>87.283105887688293</v>
      </c>
      <c r="R28" s="441">
        <v>83.877174217937849</v>
      </c>
      <c r="S28" s="441">
        <v>90.038630773626622</v>
      </c>
      <c r="T28" s="441">
        <v>95.675286464379113</v>
      </c>
      <c r="U28" s="441">
        <v>103.54113328005801</v>
      </c>
      <c r="V28" s="441">
        <v>106.98757921965408</v>
      </c>
      <c r="W28" s="441">
        <v>102.6976698277788</v>
      </c>
      <c r="X28" s="441">
        <v>107.25276089335387</v>
      </c>
      <c r="Y28" s="441">
        <v>117.24460796330304</v>
      </c>
    </row>
    <row r="29" spans="1:25" x14ac:dyDescent="0.25">
      <c r="A29" s="219" t="s">
        <v>165</v>
      </c>
      <c r="B29" s="537">
        <v>1.9024109950410262E-2</v>
      </c>
      <c r="C29" s="537">
        <v>2.5634874958810894E-3</v>
      </c>
      <c r="D29" s="537">
        <v>-2.351925973200375E-2</v>
      </c>
      <c r="E29" s="537">
        <v>-4.3672804836150325E-2</v>
      </c>
      <c r="F29" s="537">
        <v>6.5406286347783338E-2</v>
      </c>
      <c r="G29" s="537">
        <v>0.13701946158612888</v>
      </c>
      <c r="H29" s="537">
        <v>0.1214432115290125</v>
      </c>
      <c r="I29" s="537">
        <v>8.3195051398825548E-3</v>
      </c>
      <c r="J29" s="537">
        <v>5.4093835827756065E-2</v>
      </c>
      <c r="K29" s="537">
        <v>5.8714164593693718E-2</v>
      </c>
      <c r="L29" s="537">
        <v>0.12040464854989974</v>
      </c>
      <c r="M29" s="537">
        <v>4.4716197751008657E-2</v>
      </c>
      <c r="O29" s="441">
        <v>100</v>
      </c>
      <c r="P29" s="441">
        <v>97.64807402679962</v>
      </c>
      <c r="Q29" s="441">
        <v>93.383508747201233</v>
      </c>
      <c r="R29" s="441">
        <v>99.491377260481414</v>
      </c>
      <c r="S29" s="441">
        <v>113.123632205175</v>
      </c>
      <c r="T29" s="441">
        <v>126.86172939999828</v>
      </c>
      <c r="U29" s="441">
        <v>127.91715620979596</v>
      </c>
      <c r="V29" s="441">
        <v>134.79556151079052</v>
      </c>
      <c r="W29" s="441">
        <v>142.75350922405943</v>
      </c>
      <c r="X29" s="441">
        <v>159.941695326765</v>
      </c>
      <c r="Y29" s="441">
        <v>167.09367980362819</v>
      </c>
    </row>
    <row r="30" spans="1:25" x14ac:dyDescent="0.25">
      <c r="A30" s="221" t="s">
        <v>166</v>
      </c>
      <c r="B30" s="537">
        <v>3.8689881027338613E-2</v>
      </c>
      <c r="C30" s="537">
        <v>-0.11931107556277121</v>
      </c>
      <c r="D30" s="537">
        <v>0.23259626191325244</v>
      </c>
      <c r="E30" s="537">
        <v>-0.18109447662280664</v>
      </c>
      <c r="F30" s="537">
        <v>5.9882858427576124E-2</v>
      </c>
      <c r="G30" s="537">
        <v>7.4460843062007953E-2</v>
      </c>
      <c r="H30" s="537">
        <v>4.5207918390746116E-3</v>
      </c>
      <c r="I30" s="537">
        <v>-0.17508959893845455</v>
      </c>
      <c r="J30" s="537">
        <v>1.0166582759043363E-2</v>
      </c>
      <c r="K30" s="537">
        <v>8.302679239455113E-2</v>
      </c>
      <c r="L30" s="537">
        <v>-5.4562886747221429E-3</v>
      </c>
      <c r="M30" s="537">
        <v>-2.215296721096971E-2</v>
      </c>
      <c r="O30" s="441">
        <v>100</v>
      </c>
      <c r="P30" s="441">
        <v>123.25962619132524</v>
      </c>
      <c r="Q30" s="441">
        <v>100.9379886974844</v>
      </c>
      <c r="R30" s="441">
        <v>106.98244398462013</v>
      </c>
      <c r="S30" s="441">
        <v>114.94844695654899</v>
      </c>
      <c r="T30" s="441">
        <v>115.46810495746446</v>
      </c>
      <c r="U30" s="441">
        <v>95.250840770278629</v>
      </c>
      <c r="V30" s="441">
        <v>96.093849573144837</v>
      </c>
      <c r="W30" s="441">
        <v>104.2079892240899</v>
      </c>
      <c r="X30" s="441">
        <v>103.63940035267092</v>
      </c>
      <c r="Y30" s="441">
        <v>101.34348011489364</v>
      </c>
    </row>
    <row r="31" spans="1:25" x14ac:dyDescent="0.25">
      <c r="A31" s="206" t="s">
        <v>167</v>
      </c>
      <c r="B31" s="537">
        <v>3.4264408342287833E-2</v>
      </c>
      <c r="C31" s="537">
        <v>-1.0775161018373725E-3</v>
      </c>
      <c r="D31" s="537">
        <v>-1.0130741162026835E-2</v>
      </c>
      <c r="E31" s="537">
        <v>-7.3569973282933132E-3</v>
      </c>
      <c r="F31" s="537">
        <v>2.8781498543564155E-2</v>
      </c>
      <c r="G31" s="537">
        <v>1.3820413155846367E-2</v>
      </c>
      <c r="H31" s="537">
        <v>4.108692338116926E-2</v>
      </c>
      <c r="I31" s="537">
        <v>-1.209748656398435E-2</v>
      </c>
      <c r="J31" s="537">
        <v>3.2580090090448266E-2</v>
      </c>
      <c r="K31" s="537">
        <v>5.0680014643780247E-2</v>
      </c>
      <c r="L31" s="537">
        <v>6.1189570778605651E-2</v>
      </c>
      <c r="M31" s="537">
        <v>4.68049009449234E-2</v>
      </c>
      <c r="O31" s="441">
        <v>100</v>
      </c>
      <c r="P31" s="441">
        <v>98.986925883797312</v>
      </c>
      <c r="Q31" s="441">
        <v>98.25867933453425</v>
      </c>
      <c r="R31" s="441">
        <v>101.08671137069368</v>
      </c>
      <c r="S31" s="441">
        <v>102.48377148640246</v>
      </c>
      <c r="T31" s="441">
        <v>106.69451435327754</v>
      </c>
      <c r="U31" s="441">
        <v>105.40377889943792</v>
      </c>
      <c r="V31" s="441">
        <v>108.63775188457684</v>
      </c>
      <c r="W31" s="441">
        <v>114.35374701483359</v>
      </c>
      <c r="X31" s="441">
        <v>121.35100371159653</v>
      </c>
      <c r="Y31" s="441">
        <v>127.03082541988483</v>
      </c>
    </row>
    <row r="32" spans="1:25" x14ac:dyDescent="0.25">
      <c r="A32" s="220" t="s">
        <v>168</v>
      </c>
      <c r="B32" s="537">
        <v>1.7060542987188398E-2</v>
      </c>
      <c r="C32" s="537">
        <v>7.8357556566588382E-3</v>
      </c>
      <c r="D32" s="537">
        <v>1.4373292723310005E-2</v>
      </c>
      <c r="E32" s="537">
        <v>-3.6408914808010451E-3</v>
      </c>
      <c r="F32" s="537">
        <v>2.459908691443613E-2</v>
      </c>
      <c r="G32" s="537">
        <v>1.9282594856147472E-2</v>
      </c>
      <c r="H32" s="537">
        <v>3.1526351960442955E-2</v>
      </c>
      <c r="I32" s="537">
        <v>-1.6996947110574867E-2</v>
      </c>
      <c r="J32" s="537">
        <v>4.8627226833067638E-2</v>
      </c>
      <c r="K32" s="537">
        <v>4.632386482802775E-2</v>
      </c>
      <c r="L32" s="537">
        <v>3.818228013439029E-2</v>
      </c>
      <c r="M32" s="537">
        <v>2.4561640371261184E-2</v>
      </c>
      <c r="O32" s="441">
        <v>100</v>
      </c>
      <c r="P32" s="441">
        <v>101.437329272331</v>
      </c>
      <c r="Q32" s="441">
        <v>101.06800696434816</v>
      </c>
      <c r="R32" s="441">
        <v>103.55418765193299</v>
      </c>
      <c r="S32" s="441">
        <v>105.55098109808269</v>
      </c>
      <c r="T32" s="441">
        <v>108.87861847795091</v>
      </c>
      <c r="U32" s="441">
        <v>107.02801435820872</v>
      </c>
      <c r="V32" s="441">
        <v>112.26763367594208</v>
      </c>
      <c r="W32" s="441">
        <v>117.43153258087079</v>
      </c>
      <c r="X32" s="441">
        <v>121.91533625439965</v>
      </c>
      <c r="Y32" s="441">
        <v>124.9097768992216</v>
      </c>
    </row>
    <row r="33" spans="1:25" x14ac:dyDescent="0.25">
      <c r="A33" s="222" t="s">
        <v>169</v>
      </c>
    </row>
    <row r="34" spans="1:25" x14ac:dyDescent="0.25">
      <c r="A34" s="223" t="s">
        <v>170</v>
      </c>
      <c r="B34" s="537">
        <v>2.1245160549274722E-2</v>
      </c>
      <c r="C34" s="537">
        <v>5.5600281657675055E-3</v>
      </c>
      <c r="D34" s="537">
        <v>5.4782056863187156E-2</v>
      </c>
      <c r="E34" s="537">
        <v>9.9398884835111279E-3</v>
      </c>
      <c r="F34" s="537">
        <v>5.0025182970976356E-3</v>
      </c>
      <c r="G34" s="537">
        <v>4.1579401549554973E-2</v>
      </c>
      <c r="H34" s="537">
        <v>1.2883517283368118E-2</v>
      </c>
      <c r="I34" s="537">
        <v>7.3233201264923942E-3</v>
      </c>
      <c r="J34" s="537">
        <v>1.0207237515145184E-3</v>
      </c>
      <c r="K34" s="537">
        <v>9.893894881346732E-3</v>
      </c>
      <c r="L34" s="537">
        <v>1.8515538627812411E-2</v>
      </c>
      <c r="M34" s="537">
        <v>1.2139113285186021E-2</v>
      </c>
      <c r="O34" s="441">
        <v>100</v>
      </c>
      <c r="P34" s="441">
        <v>105.47820568631872</v>
      </c>
      <c r="Q34" s="441">
        <v>106.52664728828158</v>
      </c>
      <c r="R34" s="441">
        <v>107.05954879046968</v>
      </c>
      <c r="S34" s="441">
        <v>111.51102075934278</v>
      </c>
      <c r="T34" s="441">
        <v>112.9476749225818</v>
      </c>
      <c r="U34" s="441">
        <v>113.77482690358286</v>
      </c>
      <c r="V34" s="441">
        <v>113.88558755201521</v>
      </c>
      <c r="W34" s="441">
        <v>115.01778475366619</v>
      </c>
      <c r="X34" s="441">
        <v>117.14740099823962</v>
      </c>
      <c r="Y34" s="441">
        <v>118.56946657002236</v>
      </c>
    </row>
    <row r="35" spans="1:25" x14ac:dyDescent="0.25">
      <c r="A35" s="219" t="s">
        <v>171</v>
      </c>
      <c r="B35" s="537">
        <v>-3.1964639167782916E-2</v>
      </c>
      <c r="C35" s="537">
        <v>-2.9239280758917241E-2</v>
      </c>
      <c r="D35" s="537">
        <v>1.5550640213928935E-2</v>
      </c>
      <c r="E35" s="537">
        <v>-0.12057960081486474</v>
      </c>
      <c r="F35" s="537">
        <v>-3.0012649599654551E-2</v>
      </c>
      <c r="G35" s="537">
        <v>-3.5561991542332527E-2</v>
      </c>
      <c r="H35" s="537">
        <v>1.951822460507957E-2</v>
      </c>
      <c r="I35" s="537">
        <v>0.34924151644745938</v>
      </c>
      <c r="J35" s="537">
        <v>-0.11194533704951937</v>
      </c>
      <c r="K35" s="537">
        <v>1.6302554613852438E-2</v>
      </c>
      <c r="L35" s="537">
        <v>-2.8725569771476445E-2</v>
      </c>
      <c r="M35" s="537">
        <v>0.33462087773863369</v>
      </c>
      <c r="O35" s="441">
        <v>100</v>
      </c>
      <c r="P35" s="441">
        <v>101.55506402139289</v>
      </c>
      <c r="Q35" s="441">
        <v>89.309594940965312</v>
      </c>
      <c r="R35" s="441">
        <v>86.629177362115044</v>
      </c>
      <c r="S35" s="441">
        <v>83.548471289444279</v>
      </c>
      <c r="T35" s="441">
        <v>85.179189117482693</v>
      </c>
      <c r="U35" s="441">
        <v>114.92729829463728</v>
      </c>
      <c r="V35" s="441">
        <v>102.03289439275012</v>
      </c>
      <c r="W35" s="441">
        <v>103.72558996650413</v>
      </c>
      <c r="X35" s="441">
        <v>100.74601330090721</v>
      </c>
      <c r="Y35" s="441">
        <v>134.45773270032484</v>
      </c>
    </row>
    <row r="36" spans="1:25" x14ac:dyDescent="0.25">
      <c r="A36" s="219" t="s">
        <v>172</v>
      </c>
    </row>
    <row r="37" spans="1:25" x14ac:dyDescent="0.25">
      <c r="A37" s="206" t="s">
        <v>173</v>
      </c>
      <c r="B37" s="537">
        <v>3.3548477832940016E-2</v>
      </c>
      <c r="C37" s="537">
        <v>-7.1686142788618401E-4</v>
      </c>
      <c r="D37" s="537">
        <v>-6.5815131056929932E-3</v>
      </c>
      <c r="E37" s="537">
        <v>-6.3528394721167336E-3</v>
      </c>
      <c r="F37" s="537">
        <v>2.7378392072146207E-2</v>
      </c>
      <c r="G37" s="537">
        <v>1.5422690753743806E-2</v>
      </c>
      <c r="H37" s="537">
        <v>3.9417058990085962E-2</v>
      </c>
      <c r="I37" s="537">
        <v>-1.0976974409017126E-2</v>
      </c>
      <c r="J37" s="537">
        <v>3.0725533594664567E-2</v>
      </c>
      <c r="K37" s="537">
        <v>4.8352329599300914E-2</v>
      </c>
      <c r="L37" s="537">
        <v>5.8843484455903372E-2</v>
      </c>
      <c r="M37" s="537">
        <v>4.4971669609007447E-2</v>
      </c>
      <c r="O37" s="441">
        <v>100</v>
      </c>
      <c r="P37" s="441">
        <v>99.341848689430705</v>
      </c>
      <c r="Q37" s="441">
        <v>98.710745871843443</v>
      </c>
      <c r="R37" s="441">
        <v>101.41328737405676</v>
      </c>
      <c r="S37" s="441">
        <v>102.97735314354739</v>
      </c>
      <c r="T37" s="441">
        <v>107.03641754704951</v>
      </c>
      <c r="U37" s="441">
        <v>105.86148153080268</v>
      </c>
      <c r="V37" s="441">
        <v>108.92468706809532</v>
      </c>
      <c r="W37" s="441">
        <v>114.39005451419931</v>
      </c>
      <c r="X37" s="441">
        <v>121.12116390937496</v>
      </c>
      <c r="Y37" s="441">
        <v>126.5681848753658</v>
      </c>
    </row>
    <row r="38" spans="1:25" x14ac:dyDescent="0.25">
      <c r="A38" s="220" t="s">
        <v>174</v>
      </c>
      <c r="B38" s="537">
        <v>1.3358621418825711E-2</v>
      </c>
      <c r="C38" s="537">
        <v>5.1614093931202643E-3</v>
      </c>
      <c r="D38" s="537">
        <v>1.4455312220394978E-2</v>
      </c>
      <c r="E38" s="537">
        <v>-1.1796181303856401E-2</v>
      </c>
      <c r="F38" s="537">
        <v>2.120973161218398E-2</v>
      </c>
      <c r="G38" s="537">
        <v>1.6049518198479662E-2</v>
      </c>
      <c r="H38" s="537">
        <v>3.0854432892771344E-2</v>
      </c>
      <c r="I38" s="537">
        <v>3.270697683162016E-3</v>
      </c>
      <c r="J38" s="537">
        <v>3.6676832372259716E-2</v>
      </c>
      <c r="K38" s="537">
        <v>4.4409887244341473E-2</v>
      </c>
      <c r="L38" s="537">
        <v>3.4031436996168951E-2</v>
      </c>
      <c r="M38" s="537">
        <v>4.26297257945214E-2</v>
      </c>
      <c r="O38" s="441">
        <v>100</v>
      </c>
      <c r="P38" s="441">
        <v>101.44553122203949</v>
      </c>
      <c r="Q38" s="441">
        <v>100.24886134327829</v>
      </c>
      <c r="R38" s="441">
        <v>102.37511278679627</v>
      </c>
      <c r="S38" s="441">
        <v>104.01818402253936</v>
      </c>
      <c r="T38" s="441">
        <v>107.22760610109074</v>
      </c>
      <c r="U38" s="441">
        <v>107.5783151839366</v>
      </c>
      <c r="V38" s="441">
        <v>111.55463417817596</v>
      </c>
      <c r="W38" s="441">
        <v>116.4767129288892</v>
      </c>
      <c r="X38" s="441">
        <v>120.44058284690001</v>
      </c>
      <c r="Y38" s="441">
        <v>125.5749318681957</v>
      </c>
    </row>
    <row r="39" spans="1:25" x14ac:dyDescent="0.25">
      <c r="A39" s="224" t="s">
        <v>175</v>
      </c>
    </row>
    <row r="40" spans="1:25" s="256" customFormat="1" ht="17.25" x14ac:dyDescent="0.25">
      <c r="A40" s="225" t="s">
        <v>195</v>
      </c>
      <c r="B40" s="535">
        <v>3.4551037344804358E-2</v>
      </c>
      <c r="C40" s="535">
        <v>3.187480041848878E-2</v>
      </c>
      <c r="D40" s="535">
        <v>2.7552038051253502E-2</v>
      </c>
      <c r="E40" s="535">
        <v>1.8682937212386452E-2</v>
      </c>
      <c r="F40" s="535">
        <v>1.0481070508854495E-2</v>
      </c>
      <c r="G40" s="535">
        <v>1.4724772848235812E-3</v>
      </c>
      <c r="H40" s="535">
        <v>-1.9416086512471509E-3</v>
      </c>
      <c r="I40" s="535">
        <v>3.3313534209800544E-2</v>
      </c>
      <c r="J40" s="535">
        <v>1.7125070585533697E-2</v>
      </c>
      <c r="K40" s="535">
        <v>1.052623043127987E-2</v>
      </c>
      <c r="L40" s="535">
        <v>9.9064955530798748E-3</v>
      </c>
      <c r="M40" s="535">
        <v>4.1604021403400138E-2</v>
      </c>
      <c r="O40" s="536">
        <v>100</v>
      </c>
      <c r="P40" s="536">
        <v>102.75520380512535</v>
      </c>
      <c r="Q40" s="536">
        <v>104.67497282606247</v>
      </c>
      <c r="R40" s="536">
        <v>105.77207859676486</v>
      </c>
      <c r="S40" s="536">
        <v>105.92782557986716</v>
      </c>
      <c r="T40" s="536">
        <v>105.7221551973135</v>
      </c>
      <c r="U40" s="536">
        <v>109.24413383121305</v>
      </c>
      <c r="V40" s="536">
        <v>111.11291742849238</v>
      </c>
      <c r="W40" s="536">
        <v>112.28456887412662</v>
      </c>
      <c r="X40" s="536">
        <v>113.39691545627026</v>
      </c>
      <c r="Y40" s="536">
        <v>118.11468315399249</v>
      </c>
    </row>
    <row r="41" spans="1:25" x14ac:dyDescent="0.25">
      <c r="A41" s="218" t="s">
        <v>176</v>
      </c>
    </row>
    <row r="42" spans="1:25" x14ac:dyDescent="0.25">
      <c r="A42" s="219" t="s">
        <v>177</v>
      </c>
      <c r="B42" s="546">
        <v>-1.1106466910884709</v>
      </c>
      <c r="C42" s="546">
        <v>-1.2560967055100791</v>
      </c>
      <c r="D42" s="546">
        <v>5.921065624147348E-2</v>
      </c>
      <c r="E42" s="546">
        <v>0.55689534529773654</v>
      </c>
      <c r="F42" s="546">
        <v>0.28184720664559126</v>
      </c>
      <c r="G42" s="546">
        <v>0.65522861356979434</v>
      </c>
      <c r="H42" s="546">
        <v>1.1231563182622666</v>
      </c>
      <c r="I42" s="546">
        <v>-1.6528027840254922</v>
      </c>
      <c r="J42" s="546">
        <v>2.011827854075285</v>
      </c>
      <c r="K42" s="546">
        <v>0.16284436922332501</v>
      </c>
      <c r="L42" s="546">
        <v>-2.0482084780074237</v>
      </c>
      <c r="M42" s="546">
        <v>-1.4031905348306839</v>
      </c>
    </row>
    <row r="43" spans="1:25" x14ac:dyDescent="0.25">
      <c r="A43" s="219" t="s">
        <v>178</v>
      </c>
      <c r="B43" s="546">
        <v>-1.1421337563907965</v>
      </c>
      <c r="C43" s="546">
        <v>-1.227755179580678</v>
      </c>
      <c r="D43" s="546">
        <v>-0.20883556335272307</v>
      </c>
      <c r="E43" s="546">
        <v>0.52635671408984563</v>
      </c>
      <c r="F43" s="546">
        <v>0.40370654903381376</v>
      </c>
      <c r="G43" s="546">
        <v>0.45171714718809652</v>
      </c>
      <c r="H43" s="546">
        <v>1.2137619592361495</v>
      </c>
      <c r="I43" s="546">
        <v>-1.8215838810514779</v>
      </c>
      <c r="J43" s="546">
        <v>2.3337728691268391</v>
      </c>
      <c r="K43" s="546">
        <v>0.39898113240119937</v>
      </c>
      <c r="L43" s="546">
        <v>-1.9544709091172883</v>
      </c>
      <c r="M43" s="546">
        <v>-1.33975212871833</v>
      </c>
    </row>
    <row r="44" spans="1:25" x14ac:dyDescent="0.25">
      <c r="A44" s="219" t="s">
        <v>179</v>
      </c>
      <c r="B44" s="546">
        <v>1.2643592663452385</v>
      </c>
      <c r="C44" s="546">
        <v>1.5593546553173576</v>
      </c>
      <c r="D44" s="546">
        <v>1.0473285143835387</v>
      </c>
      <c r="E44" s="546">
        <v>0.98193858587289906</v>
      </c>
      <c r="F44" s="546">
        <v>-0.94496908270972346</v>
      </c>
      <c r="G44" s="546">
        <v>-0.68875154616337975</v>
      </c>
      <c r="H44" s="546">
        <v>-2.0343824413919909</v>
      </c>
      <c r="I44" s="546">
        <v>3.6751402038160075</v>
      </c>
      <c r="J44" s="546">
        <v>-2.3245907892446405</v>
      </c>
      <c r="K44" s="546">
        <v>-2.5503752348252418</v>
      </c>
      <c r="L44" s="546">
        <v>-1.6177940266583701</v>
      </c>
      <c r="M44" s="546">
        <v>1.2937096097777157</v>
      </c>
    </row>
    <row r="45" spans="1:25" x14ac:dyDescent="0.25">
      <c r="A45" s="547" t="s">
        <v>180</v>
      </c>
      <c r="B45" s="548">
        <v>0.40376146004981539</v>
      </c>
      <c r="C45" s="548">
        <v>0.54406081920991145</v>
      </c>
      <c r="D45" s="548">
        <v>5.2770727369611414E-2</v>
      </c>
      <c r="E45" s="548">
        <v>-0.13819235572691024</v>
      </c>
      <c r="F45" s="548">
        <v>-0.16378092704013625</v>
      </c>
      <c r="G45" s="548">
        <v>-0.25962339810788393</v>
      </c>
      <c r="H45" s="548">
        <v>-0.44880487282833315</v>
      </c>
      <c r="I45" s="548">
        <v>0.72981389619841686</v>
      </c>
      <c r="J45" s="548">
        <v>-0.74213069521462938</v>
      </c>
      <c r="K45" s="548">
        <v>-0.19102571796043577</v>
      </c>
      <c r="L45" s="518">
        <v>0.45732176788055146</v>
      </c>
      <c r="M45" s="518">
        <v>0.56963211302482364</v>
      </c>
    </row>
    <row r="47" spans="1:25" x14ac:dyDescent="0.25">
      <c r="A47" s="580" t="s">
        <v>530</v>
      </c>
    </row>
    <row r="48" spans="1:25" x14ac:dyDescent="0.25">
      <c r="A48" t="s">
        <v>502</v>
      </c>
      <c r="H48" s="537">
        <v>-4.658137397628237E-2</v>
      </c>
      <c r="I48" s="537">
        <v>6.0675787009990101E-2</v>
      </c>
      <c r="J48" s="537">
        <v>6.1028826793996238E-4</v>
      </c>
      <c r="K48" s="537">
        <v>6.8791606104255942E-2</v>
      </c>
      <c r="L48" s="537">
        <v>0.12108790140644499</v>
      </c>
      <c r="M48" s="537">
        <v>1.9959660033163518E-2</v>
      </c>
    </row>
    <row r="49" spans="1:14" x14ac:dyDescent="0.25">
      <c r="A49" t="s">
        <v>503</v>
      </c>
      <c r="H49" s="537">
        <v>2.3494045035910238E-2</v>
      </c>
      <c r="I49" s="537">
        <v>-5.9545242866748782E-2</v>
      </c>
      <c r="J49" s="537">
        <v>9.3361956345428432E-2</v>
      </c>
      <c r="K49" s="537">
        <v>9.3276074090682171E-2</v>
      </c>
      <c r="L49" s="537">
        <v>7.1340541802781043E-2</v>
      </c>
      <c r="M49" s="537">
        <v>6.5170973496062379E-2</v>
      </c>
    </row>
    <row r="52" spans="1:14" ht="18.75" x14ac:dyDescent="0.25">
      <c r="A52" s="202" t="s">
        <v>595</v>
      </c>
    </row>
    <row r="53" spans="1:14" ht="15.75" thickBot="1" x14ac:dyDescent="0.3">
      <c r="A53" s="213" t="s">
        <v>142</v>
      </c>
    </row>
    <row r="54" spans="1:14" x14ac:dyDescent="0.25">
      <c r="A54" s="638" t="s">
        <v>144</v>
      </c>
      <c r="B54" s="639">
        <v>2012</v>
      </c>
      <c r="C54" s="639">
        <v>2013</v>
      </c>
      <c r="D54" s="639">
        <v>2014</v>
      </c>
      <c r="E54" s="639">
        <v>2015</v>
      </c>
      <c r="F54" s="639">
        <v>2016</v>
      </c>
      <c r="G54" s="639">
        <v>2017</v>
      </c>
      <c r="H54" s="639">
        <v>2018</v>
      </c>
      <c r="I54" s="639">
        <v>2019</v>
      </c>
      <c r="J54" s="1582">
        <v>2020</v>
      </c>
      <c r="K54" s="1582">
        <v>2021</v>
      </c>
      <c r="L54" s="1582">
        <v>2022</v>
      </c>
      <c r="M54" s="1582">
        <v>2023</v>
      </c>
      <c r="N54" s="1582">
        <v>2024</v>
      </c>
    </row>
    <row r="55" spans="1:14" x14ac:dyDescent="0.25">
      <c r="A55" s="215" t="s">
        <v>147</v>
      </c>
      <c r="B55" s="640">
        <v>157.974042599</v>
      </c>
      <c r="C55" s="640">
        <v>162.68174831300001</v>
      </c>
      <c r="D55" s="640">
        <v>166.72891523300001</v>
      </c>
      <c r="E55" s="640">
        <v>168.794538241</v>
      </c>
      <c r="F55" s="640">
        <v>168.61031078900001</v>
      </c>
      <c r="G55" s="640">
        <v>171.972228876</v>
      </c>
      <c r="H55" s="640">
        <v>172.49817954299999</v>
      </c>
      <c r="I55" s="640">
        <v>174.69745722100001</v>
      </c>
      <c r="J55" s="1583">
        <v>175.115821009</v>
      </c>
      <c r="K55" s="1583">
        <v>179.439241697</v>
      </c>
      <c r="L55" s="1583">
        <v>187.51919200699999</v>
      </c>
      <c r="M55" s="1583">
        <v>198.454099426</v>
      </c>
      <c r="N55" s="1583">
        <v>206.41103002</v>
      </c>
    </row>
    <row r="56" spans="1:14" x14ac:dyDescent="0.25">
      <c r="A56" s="198" t="s">
        <v>35</v>
      </c>
      <c r="B56" s="641">
        <v>30.006859168999998</v>
      </c>
      <c r="C56" s="641">
        <v>30.952387480999999</v>
      </c>
      <c r="D56" s="641">
        <v>30.814983413</v>
      </c>
      <c r="E56" s="641">
        <v>30.375355704</v>
      </c>
      <c r="F56" s="641">
        <v>29.911302963000001</v>
      </c>
      <c r="G56" s="641">
        <v>30.534382003000001</v>
      </c>
      <c r="H56" s="641">
        <v>30.864586039999999</v>
      </c>
      <c r="I56" s="641">
        <v>31.641424478000001</v>
      </c>
      <c r="J56" s="1584">
        <v>30.613373980999999</v>
      </c>
      <c r="K56" s="1584">
        <v>32.314281325000003</v>
      </c>
      <c r="L56" s="1584">
        <v>35.168759506999997</v>
      </c>
      <c r="M56" s="1584">
        <v>38.541458065999997</v>
      </c>
      <c r="N56" s="1584">
        <v>41.145374238000002</v>
      </c>
    </row>
    <row r="57" spans="1:14" x14ac:dyDescent="0.25">
      <c r="A57" s="198" t="s">
        <v>37</v>
      </c>
      <c r="B57" s="641">
        <v>54.896163297999998</v>
      </c>
      <c r="C57" s="641">
        <v>56.628388688000001</v>
      </c>
      <c r="D57" s="641">
        <v>58.975507946999997</v>
      </c>
      <c r="E57" s="641">
        <v>60.118870141000002</v>
      </c>
      <c r="F57" s="641">
        <v>60.677413598000001</v>
      </c>
      <c r="G57" s="641">
        <v>62.409835934999997</v>
      </c>
      <c r="H57" s="641">
        <v>62.952352371000003</v>
      </c>
      <c r="I57" s="641">
        <v>63.926954414999997</v>
      </c>
      <c r="J57" s="1584">
        <v>64.611719856999997</v>
      </c>
      <c r="K57" s="1584">
        <v>66.458364364999994</v>
      </c>
      <c r="L57" s="1584">
        <v>69.863836929000001</v>
      </c>
      <c r="M57" s="1584">
        <v>73.154402157000007</v>
      </c>
      <c r="N57" s="1584">
        <v>76.380793581000006</v>
      </c>
    </row>
    <row r="58" spans="1:14" x14ac:dyDescent="0.25">
      <c r="A58" s="198" t="s">
        <v>148</v>
      </c>
      <c r="B58" s="641">
        <v>4.4615726550000003</v>
      </c>
      <c r="C58" s="641">
        <v>4.5150846099999997</v>
      </c>
      <c r="D58" s="641">
        <v>4.565017525</v>
      </c>
      <c r="E58" s="641">
        <v>4.6023887080000003</v>
      </c>
      <c r="F58" s="641">
        <v>4.4041896070000002</v>
      </c>
      <c r="G58" s="641">
        <v>3.998174578</v>
      </c>
      <c r="H58" s="641">
        <v>3.7411762080000002</v>
      </c>
      <c r="I58" s="641">
        <v>3.540864424</v>
      </c>
      <c r="J58" s="1584">
        <v>3.2928900460000001</v>
      </c>
      <c r="K58" s="1584">
        <v>3.092502182</v>
      </c>
      <c r="L58" s="1584">
        <v>3.0003079850000001</v>
      </c>
      <c r="M58" s="1584">
        <v>3.88390799</v>
      </c>
      <c r="N58" s="1584">
        <v>4.4282139620000001</v>
      </c>
    </row>
    <row r="59" spans="1:14" x14ac:dyDescent="0.25">
      <c r="A59" s="198" t="s">
        <v>39</v>
      </c>
      <c r="B59" s="641">
        <v>63.691552790000003</v>
      </c>
      <c r="C59" s="641">
        <v>65.400338801000004</v>
      </c>
      <c r="D59" s="641">
        <v>67.118275400000002</v>
      </c>
      <c r="E59" s="641">
        <v>68.437989595000005</v>
      </c>
      <c r="F59" s="641">
        <v>68.355600718999995</v>
      </c>
      <c r="G59" s="641">
        <v>69.608693474999995</v>
      </c>
      <c r="H59" s="641">
        <v>69.671228004</v>
      </c>
      <c r="I59" s="641">
        <v>70.538763990000007</v>
      </c>
      <c r="J59" s="1584">
        <v>70.779188750000003</v>
      </c>
      <c r="K59" s="1584">
        <v>71.549496920999999</v>
      </c>
      <c r="L59" s="1584">
        <v>73.417844099000007</v>
      </c>
      <c r="M59" s="1584">
        <v>76.639113184999999</v>
      </c>
      <c r="N59" s="1584">
        <v>78.515067426000002</v>
      </c>
    </row>
    <row r="60" spans="1:14" x14ac:dyDescent="0.25">
      <c r="A60" s="198" t="s">
        <v>149</v>
      </c>
      <c r="B60" s="641">
        <v>4.9178946850000003</v>
      </c>
      <c r="C60" s="641">
        <v>5.185548732</v>
      </c>
      <c r="D60" s="641">
        <v>5.2551309469999996</v>
      </c>
      <c r="E60" s="641">
        <v>5.2599340909999999</v>
      </c>
      <c r="F60" s="641">
        <v>5.2618039010000004</v>
      </c>
      <c r="G60" s="641">
        <v>5.4211428829999999</v>
      </c>
      <c r="H60" s="641">
        <v>5.268836919</v>
      </c>
      <c r="I60" s="641">
        <v>5.049449912</v>
      </c>
      <c r="J60" s="1584">
        <v>5.8186483730000003</v>
      </c>
      <c r="K60" s="1584">
        <v>6.0245969019999999</v>
      </c>
      <c r="L60" s="1584">
        <v>6.0684434850000004</v>
      </c>
      <c r="M60" s="1584">
        <v>6.235218025</v>
      </c>
      <c r="N60" s="1584">
        <v>5.9415808129999998</v>
      </c>
    </row>
    <row r="61" spans="1:14" x14ac:dyDescent="0.25">
      <c r="A61" s="216" t="s">
        <v>150</v>
      </c>
      <c r="B61" s="640">
        <v>188.53420918500001</v>
      </c>
      <c r="C61" s="640">
        <v>191.61279197100001</v>
      </c>
      <c r="D61" s="640">
        <v>193.51666215</v>
      </c>
      <c r="E61" s="640">
        <v>196.04889381800001</v>
      </c>
      <c r="F61" s="640">
        <v>197.109854813</v>
      </c>
      <c r="G61" s="640">
        <v>201.70461478199999</v>
      </c>
      <c r="H61" s="640">
        <v>203.888403208</v>
      </c>
      <c r="I61" s="640">
        <v>209.26598624799999</v>
      </c>
      <c r="J61" s="1585">
        <v>205.69468069800001</v>
      </c>
      <c r="K61" s="1585">
        <v>215.87446501400001</v>
      </c>
      <c r="L61" s="1585">
        <v>226.03788388500001</v>
      </c>
      <c r="M61" s="1585">
        <v>233.51861401799999</v>
      </c>
      <c r="N61" s="1585">
        <v>238.87238618399999</v>
      </c>
    </row>
    <row r="62" spans="1:14" x14ac:dyDescent="0.25">
      <c r="A62" s="198" t="s">
        <v>60</v>
      </c>
      <c r="B62" s="641">
        <v>113.13980868599999</v>
      </c>
      <c r="C62" s="641">
        <v>115.78666670299999</v>
      </c>
      <c r="D62" s="641">
        <v>119.164479668</v>
      </c>
      <c r="E62" s="641">
        <v>125.12031157</v>
      </c>
      <c r="F62" s="641">
        <v>128.895308331</v>
      </c>
      <c r="G62" s="641">
        <v>133.827208695</v>
      </c>
      <c r="H62" s="641">
        <v>140.900503837</v>
      </c>
      <c r="I62" s="641">
        <v>145.429153294</v>
      </c>
      <c r="J62" s="1584">
        <v>143.52312669700001</v>
      </c>
      <c r="K62" s="1584">
        <v>149.203251763</v>
      </c>
      <c r="L62" s="1584">
        <v>156.395115116</v>
      </c>
      <c r="M62" s="1584">
        <v>160.97072905499999</v>
      </c>
      <c r="N62" s="1584">
        <v>163.684440583</v>
      </c>
    </row>
    <row r="63" spans="1:14" x14ac:dyDescent="0.25">
      <c r="A63" s="573" t="s">
        <v>151</v>
      </c>
      <c r="B63" s="641">
        <v>71.932971401000003</v>
      </c>
      <c r="C63" s="641">
        <v>75.463098049999999</v>
      </c>
      <c r="D63" s="641">
        <v>76.840015398000006</v>
      </c>
      <c r="E63" s="641">
        <v>80.145776316999999</v>
      </c>
      <c r="F63" s="641">
        <v>82.188766118000004</v>
      </c>
      <c r="G63" s="641">
        <v>84.538903982999997</v>
      </c>
      <c r="H63" s="641">
        <v>86.509876911000006</v>
      </c>
      <c r="I63" s="641">
        <v>89.470407344999998</v>
      </c>
      <c r="J63" s="1584">
        <v>91.126431944999993</v>
      </c>
      <c r="K63" s="1584">
        <v>58.571550586999997</v>
      </c>
      <c r="L63" s="1584">
        <v>60.772926646999998</v>
      </c>
      <c r="M63" s="1584">
        <v>57.243091538999998</v>
      </c>
      <c r="N63" s="1584">
        <v>60.015237323999997</v>
      </c>
    </row>
    <row r="64" spans="1:14" x14ac:dyDescent="0.25">
      <c r="A64" s="573" t="s">
        <v>152</v>
      </c>
      <c r="B64" s="641">
        <v>41.206837284999999</v>
      </c>
      <c r="C64" s="641">
        <v>40.323568651999999</v>
      </c>
      <c r="D64" s="641">
        <v>42.324464269000003</v>
      </c>
      <c r="E64" s="641">
        <v>44.974535252000003</v>
      </c>
      <c r="F64" s="641">
        <v>46.706542212999999</v>
      </c>
      <c r="G64" s="641">
        <v>49.288304711999999</v>
      </c>
      <c r="H64" s="641">
        <v>54.390626924999999</v>
      </c>
      <c r="I64" s="641">
        <v>55.958745948000001</v>
      </c>
      <c r="J64" s="1584">
        <v>52.396694752000002</v>
      </c>
      <c r="K64" s="1584">
        <v>90.631701175000003</v>
      </c>
      <c r="L64" s="1584">
        <v>95.622188468000004</v>
      </c>
      <c r="M64" s="1584">
        <v>103.727637516</v>
      </c>
      <c r="N64" s="1584">
        <v>103.669203259</v>
      </c>
    </row>
    <row r="65" spans="1:14" x14ac:dyDescent="0.25">
      <c r="A65" s="198" t="s">
        <v>153</v>
      </c>
      <c r="B65" s="641">
        <v>52.388911710999999</v>
      </c>
      <c r="C65" s="641">
        <v>52.015087426000001</v>
      </c>
      <c r="D65" s="641">
        <v>49.250965098999998</v>
      </c>
      <c r="E65" s="641">
        <v>44.816894963000003</v>
      </c>
      <c r="F65" s="641">
        <v>41.211379878999999</v>
      </c>
      <c r="G65" s="641">
        <v>38.919613896000001</v>
      </c>
      <c r="H65" s="641">
        <v>34.696482416999999</v>
      </c>
      <c r="I65" s="641">
        <v>34.880736175999999</v>
      </c>
      <c r="J65" s="1584">
        <v>34.939655037000001</v>
      </c>
      <c r="K65" s="1584">
        <v>36.896890927000001</v>
      </c>
      <c r="L65" s="1584">
        <v>37.113882984999996</v>
      </c>
      <c r="M65" s="1584">
        <v>37.802867464000002</v>
      </c>
      <c r="N65" s="1584">
        <v>38.067254720999998</v>
      </c>
    </row>
    <row r="66" spans="1:14" x14ac:dyDescent="0.25">
      <c r="A66" s="573" t="s">
        <v>154</v>
      </c>
      <c r="B66" s="641">
        <v>41.172757646000001</v>
      </c>
      <c r="C66" s="641">
        <v>41.349667062999998</v>
      </c>
      <c r="D66" s="641">
        <v>39.994584928999998</v>
      </c>
      <c r="E66" s="641">
        <v>36.546674177</v>
      </c>
      <c r="F66" s="641">
        <v>33.271577768999997</v>
      </c>
      <c r="G66" s="641">
        <v>30.908018793</v>
      </c>
      <c r="H66" s="641">
        <v>26.817289751000001</v>
      </c>
      <c r="I66" s="641">
        <v>26.779380213</v>
      </c>
      <c r="J66" s="1584">
        <v>26.612723756000001</v>
      </c>
      <c r="K66" s="1584">
        <v>26.615489666999999</v>
      </c>
      <c r="L66" s="1584">
        <v>26.456042585999999</v>
      </c>
      <c r="M66" s="1584">
        <v>26.769119785000001</v>
      </c>
      <c r="N66" s="1584">
        <v>27.082310880000001</v>
      </c>
    </row>
    <row r="67" spans="1:14" x14ac:dyDescent="0.25">
      <c r="A67" s="573" t="s">
        <v>155</v>
      </c>
      <c r="B67" s="641">
        <v>3.6994936090000001</v>
      </c>
      <c r="C67" s="641">
        <v>3.7106255180000001</v>
      </c>
      <c r="D67" s="641">
        <v>2.51180066</v>
      </c>
      <c r="E67" s="641">
        <v>1.6135823659999999</v>
      </c>
      <c r="F67" s="641">
        <v>1.6094945490000001</v>
      </c>
      <c r="G67" s="641">
        <v>1.77080997</v>
      </c>
      <c r="H67" s="641">
        <v>1.7357652320000001</v>
      </c>
      <c r="I67" s="641">
        <v>1.7257321999999999</v>
      </c>
      <c r="J67" s="1584">
        <v>1.9047370720000001</v>
      </c>
      <c r="K67" s="1584">
        <v>1.9635271080000001</v>
      </c>
      <c r="L67" s="1584">
        <v>2.0080081839999999</v>
      </c>
      <c r="M67" s="1584">
        <v>2.032331911</v>
      </c>
      <c r="N67" s="1584">
        <v>2.0515331560000001</v>
      </c>
    </row>
    <row r="68" spans="1:14" x14ac:dyDescent="0.25">
      <c r="A68" s="573" t="s">
        <v>156</v>
      </c>
      <c r="B68" s="641">
        <v>7.5166604540000002</v>
      </c>
      <c r="C68" s="641">
        <v>6.9547948440000003</v>
      </c>
      <c r="D68" s="641">
        <v>6.7445795090000003</v>
      </c>
      <c r="E68" s="641">
        <v>6.6566384190000001</v>
      </c>
      <c r="F68" s="641">
        <v>6.3303075599999996</v>
      </c>
      <c r="G68" s="641">
        <v>6.240785131</v>
      </c>
      <c r="H68" s="641">
        <v>6.1434274330000003</v>
      </c>
      <c r="I68" s="641">
        <v>6.375623762</v>
      </c>
      <c r="J68" s="1584">
        <v>6.4221942089999997</v>
      </c>
      <c r="K68" s="1584">
        <v>8.3178741519999999</v>
      </c>
      <c r="L68" s="1584">
        <v>8.649832215</v>
      </c>
      <c r="M68" s="1584">
        <v>9.0014157669999992</v>
      </c>
      <c r="N68" s="1584">
        <v>8.9334106850000001</v>
      </c>
    </row>
    <row r="69" spans="1:14" x14ac:dyDescent="0.25">
      <c r="A69" s="198" t="s">
        <v>157</v>
      </c>
      <c r="B69" s="641">
        <v>8.5284446200000001</v>
      </c>
      <c r="C69" s="641">
        <v>9.0176517969999992</v>
      </c>
      <c r="D69" s="641">
        <v>9.6079963389999996</v>
      </c>
      <c r="E69" s="641">
        <v>10.471537524</v>
      </c>
      <c r="F69" s="641">
        <v>10.811305149000001</v>
      </c>
      <c r="G69" s="641">
        <v>12.16991591</v>
      </c>
      <c r="H69" s="641">
        <v>11.427168306</v>
      </c>
      <c r="I69" s="641">
        <v>11.660188217</v>
      </c>
      <c r="J69" s="1584">
        <v>12.359441477000001</v>
      </c>
      <c r="K69" s="1584">
        <v>12.956774463</v>
      </c>
      <c r="L69" s="1584">
        <v>14.044379683000001</v>
      </c>
      <c r="M69" s="1584">
        <v>15.171919770000001</v>
      </c>
      <c r="N69" s="1584">
        <v>15.658898642</v>
      </c>
    </row>
    <row r="70" spans="1:14" x14ac:dyDescent="0.25">
      <c r="A70" s="198" t="s">
        <v>94</v>
      </c>
      <c r="B70" s="641">
        <v>7.53626971</v>
      </c>
      <c r="C70" s="641">
        <v>7.899149252</v>
      </c>
      <c r="D70" s="641">
        <v>8.1571325639999994</v>
      </c>
      <c r="E70" s="641">
        <v>8.5404079750000008</v>
      </c>
      <c r="F70" s="641">
        <v>8.8928857709999996</v>
      </c>
      <c r="G70" s="641">
        <v>9.2567781500000006</v>
      </c>
      <c r="H70" s="641">
        <v>9.8669661079999997</v>
      </c>
      <c r="I70" s="641">
        <v>10.295725862999999</v>
      </c>
      <c r="J70" s="1584">
        <v>8.5691690830000002</v>
      </c>
      <c r="K70" s="1584">
        <v>9.7641465079999996</v>
      </c>
      <c r="L70" s="1584">
        <v>10.994469754000001</v>
      </c>
      <c r="M70" s="1584">
        <v>11.747826308</v>
      </c>
      <c r="N70" s="1584">
        <v>12.916416907</v>
      </c>
    </row>
    <row r="71" spans="1:14" x14ac:dyDescent="0.25">
      <c r="A71" s="217" t="s">
        <v>158</v>
      </c>
      <c r="B71" s="641">
        <v>6.9407744559999998</v>
      </c>
      <c r="C71" s="641">
        <v>6.894236791</v>
      </c>
      <c r="D71" s="641">
        <v>7.3360884779999997</v>
      </c>
      <c r="E71" s="641">
        <v>7.0997417839999999</v>
      </c>
      <c r="F71" s="641">
        <v>7.298975682</v>
      </c>
      <c r="G71" s="641">
        <v>7.5310981290000001</v>
      </c>
      <c r="H71" s="641">
        <v>6.9972825380000003</v>
      </c>
      <c r="I71" s="641">
        <v>7.0001826960000004</v>
      </c>
      <c r="J71" s="1586">
        <v>6.3032884009999997</v>
      </c>
      <c r="K71" s="1586">
        <v>7.0534013519999998</v>
      </c>
      <c r="L71" s="1586">
        <v>7.490036345</v>
      </c>
      <c r="M71" s="1586">
        <v>7.8252714189999999</v>
      </c>
      <c r="N71" s="1586">
        <v>8.5453753310000007</v>
      </c>
    </row>
    <row r="72" spans="1:14" x14ac:dyDescent="0.25">
      <c r="A72" s="218" t="s">
        <v>159</v>
      </c>
      <c r="B72" s="642">
        <v>30.560166585000001</v>
      </c>
      <c r="C72" s="642">
        <v>28.931043657</v>
      </c>
      <c r="D72" s="642">
        <v>26.787746916</v>
      </c>
      <c r="E72" s="642">
        <v>27.254355576999998</v>
      </c>
      <c r="F72" s="642">
        <v>28.499544023999999</v>
      </c>
      <c r="G72" s="642">
        <v>29.732385906000001</v>
      </c>
      <c r="H72" s="642">
        <v>31.390223665000001</v>
      </c>
      <c r="I72" s="642">
        <v>34.568529026</v>
      </c>
      <c r="J72" s="1583">
        <v>30.578859688000001</v>
      </c>
      <c r="K72" s="1583">
        <v>36.435223317000002</v>
      </c>
      <c r="L72" s="1583">
        <v>38.518691877000002</v>
      </c>
      <c r="M72" s="1583">
        <v>35.064514592000002</v>
      </c>
      <c r="N72" s="1583">
        <v>32.461356164999998</v>
      </c>
    </row>
    <row r="73" spans="1:14" x14ac:dyDescent="0.25">
      <c r="A73" s="220" t="s">
        <v>160</v>
      </c>
      <c r="B73" s="643">
        <v>18.287633064000001</v>
      </c>
      <c r="C73" s="643">
        <v>16.397778191</v>
      </c>
      <c r="D73" s="643">
        <v>14.184796141</v>
      </c>
      <c r="E73" s="643">
        <v>13.960989235</v>
      </c>
      <c r="F73" s="643">
        <v>15.074043102999999</v>
      </c>
      <c r="G73" s="643">
        <v>16.239723672</v>
      </c>
      <c r="H73" s="643">
        <v>17.336544609000001</v>
      </c>
      <c r="I73" s="643">
        <v>20.333789153000001</v>
      </c>
      <c r="J73" s="1585">
        <v>16.239874258</v>
      </c>
      <c r="K73" s="1585">
        <v>22.081601744</v>
      </c>
      <c r="L73" s="1585">
        <v>24.023057081000001</v>
      </c>
      <c r="M73" s="1585">
        <v>20.316940771999999</v>
      </c>
      <c r="N73" s="1585">
        <v>17.518104658999999</v>
      </c>
    </row>
    <row r="74" spans="1:14" x14ac:dyDescent="0.25">
      <c r="A74" s="206" t="s">
        <v>161</v>
      </c>
      <c r="B74" s="640">
        <v>52.930329886000003</v>
      </c>
      <c r="C74" s="640">
        <v>55.449137710999999</v>
      </c>
      <c r="D74" s="640">
        <v>51.166931249000001</v>
      </c>
      <c r="E74" s="640">
        <v>46.893861819999998</v>
      </c>
      <c r="F74" s="640">
        <v>45.491270288999999</v>
      </c>
      <c r="G74" s="640">
        <v>48.291516545999997</v>
      </c>
      <c r="H74" s="640">
        <v>50.809701844000003</v>
      </c>
      <c r="I74" s="644">
        <v>57.785457979999997</v>
      </c>
      <c r="J74" s="1587">
        <v>54.554635247999997</v>
      </c>
      <c r="K74" s="1587">
        <v>57.713898716000003</v>
      </c>
      <c r="L74" s="1587">
        <v>61.652873034999999</v>
      </c>
      <c r="M74" s="1587">
        <v>65.806685705000007</v>
      </c>
      <c r="N74" s="1587">
        <v>70.383862324000006</v>
      </c>
    </row>
    <row r="75" spans="1:14" x14ac:dyDescent="0.25">
      <c r="A75" s="219" t="s">
        <v>109</v>
      </c>
      <c r="B75" s="641">
        <v>37.806673074999999</v>
      </c>
      <c r="C75" s="641">
        <v>39.855205079999998</v>
      </c>
      <c r="D75" s="641">
        <v>35.676079006999998</v>
      </c>
      <c r="E75" s="641">
        <v>31.616119317999999</v>
      </c>
      <c r="F75" s="641">
        <v>31.339020862000002</v>
      </c>
      <c r="G75" s="641">
        <v>33.543325049000003</v>
      </c>
      <c r="H75" s="641">
        <v>35.733223203000001</v>
      </c>
      <c r="I75" s="641">
        <v>40.689004961000002</v>
      </c>
      <c r="J75" s="1584">
        <v>35.885569048999997</v>
      </c>
      <c r="K75" s="1584">
        <v>38.948850282000002</v>
      </c>
      <c r="L75" s="1584">
        <v>42.436415740999998</v>
      </c>
      <c r="M75" s="1584">
        <v>45.881261735999999</v>
      </c>
      <c r="N75" s="1584">
        <v>49.101528338999998</v>
      </c>
    </row>
    <row r="76" spans="1:14" x14ac:dyDescent="0.25">
      <c r="A76" s="219" t="s">
        <v>162</v>
      </c>
      <c r="B76" s="641">
        <v>12.769538709000001</v>
      </c>
      <c r="C76" s="641">
        <v>13.248998071000001</v>
      </c>
      <c r="D76" s="641">
        <v>13.144946693</v>
      </c>
      <c r="E76" s="641">
        <v>12.468906182</v>
      </c>
      <c r="F76" s="641">
        <v>11.732799844000001</v>
      </c>
      <c r="G76" s="641">
        <v>11.938845857</v>
      </c>
      <c r="H76" s="641">
        <v>12.624586591</v>
      </c>
      <c r="I76" s="641">
        <v>14.446272812</v>
      </c>
      <c r="J76" s="1584">
        <v>15.843203646999999</v>
      </c>
      <c r="K76" s="1584">
        <v>15.988191488</v>
      </c>
      <c r="L76" s="1584">
        <v>16.302818823999999</v>
      </c>
      <c r="M76" s="1584">
        <v>17.088524834000001</v>
      </c>
      <c r="N76" s="1584">
        <v>18.007096152999999</v>
      </c>
    </row>
    <row r="77" spans="1:14" x14ac:dyDescent="0.25">
      <c r="A77" s="219" t="s">
        <v>163</v>
      </c>
      <c r="B77" s="641">
        <v>2.3541181</v>
      </c>
      <c r="C77" s="641">
        <v>2.3449345579999998</v>
      </c>
      <c r="D77" s="641">
        <v>2.3459055480000002</v>
      </c>
      <c r="E77" s="641">
        <v>2.8088363190000001</v>
      </c>
      <c r="F77" s="641">
        <v>2.4194495819999999</v>
      </c>
      <c r="G77" s="641">
        <v>2.809345639</v>
      </c>
      <c r="H77" s="641">
        <v>2.4518920479999999</v>
      </c>
      <c r="I77" s="641">
        <v>2.6501802059999999</v>
      </c>
      <c r="J77" s="1584">
        <v>2.8258625519999998</v>
      </c>
      <c r="K77" s="1584">
        <v>2.776856945</v>
      </c>
      <c r="L77" s="1584">
        <v>2.9136384679999998</v>
      </c>
      <c r="M77" s="1584">
        <v>2.8368991339999998</v>
      </c>
      <c r="N77" s="1584">
        <v>3.2752378310000001</v>
      </c>
    </row>
    <row r="78" spans="1:14" x14ac:dyDescent="0.25">
      <c r="A78" s="220" t="s">
        <v>164</v>
      </c>
      <c r="B78" s="640">
        <v>19.816866666999999</v>
      </c>
      <c r="C78" s="640">
        <v>20.292866366999998</v>
      </c>
      <c r="D78" s="640">
        <v>20.049437148999999</v>
      </c>
      <c r="E78" s="640">
        <v>20.586853542</v>
      </c>
      <c r="F78" s="640">
        <v>18.737145299000002</v>
      </c>
      <c r="G78" s="640">
        <v>19.452024445999999</v>
      </c>
      <c r="H78" s="640">
        <v>21.532709894</v>
      </c>
      <c r="I78" s="640">
        <v>23.261832205000001</v>
      </c>
      <c r="J78" s="1585">
        <v>22.880874724000002</v>
      </c>
      <c r="K78" s="1585">
        <v>23.816085789999999</v>
      </c>
      <c r="L78" s="1585">
        <v>24.756059595</v>
      </c>
      <c r="M78" s="1585">
        <v>26.702948299999999</v>
      </c>
      <c r="N78" s="1585">
        <v>27.892551983000001</v>
      </c>
    </row>
    <row r="79" spans="1:14" x14ac:dyDescent="0.25">
      <c r="A79" s="219" t="s">
        <v>124</v>
      </c>
      <c r="B79" s="641">
        <v>4.8932959049999996</v>
      </c>
      <c r="C79" s="641">
        <v>4.9888347529999999</v>
      </c>
      <c r="D79" s="641">
        <v>5.3276932009999998</v>
      </c>
      <c r="E79" s="641">
        <v>5.0610835060000001</v>
      </c>
      <c r="F79" s="641">
        <v>4.6501760980000002</v>
      </c>
      <c r="G79" s="641">
        <v>4.4687185080000003</v>
      </c>
      <c r="H79" s="641">
        <v>4.7969820099999998</v>
      </c>
      <c r="I79" s="641">
        <v>5.0972857319999996</v>
      </c>
      <c r="J79" s="1584">
        <v>5.5163539180000001</v>
      </c>
      <c r="K79" s="1584">
        <v>5.7001688430000002</v>
      </c>
      <c r="L79" s="1584">
        <v>5.4714167729999996</v>
      </c>
      <c r="M79" s="1584">
        <v>5.7135382679999998</v>
      </c>
      <c r="N79" s="1584">
        <v>6.2464330070000003</v>
      </c>
    </row>
    <row r="80" spans="1:14" x14ac:dyDescent="0.25">
      <c r="A80" s="219" t="s">
        <v>165</v>
      </c>
      <c r="B80" s="641">
        <v>10.013862487999999</v>
      </c>
      <c r="C80" s="641">
        <v>10.204367309</v>
      </c>
      <c r="D80" s="641">
        <v>10.230526077</v>
      </c>
      <c r="E80" s="641">
        <v>9.9899116770000003</v>
      </c>
      <c r="F80" s="641">
        <v>9.5536242139999992</v>
      </c>
      <c r="G80" s="641">
        <v>10.178491295000001</v>
      </c>
      <c r="H80" s="641">
        <v>11.573142691999999</v>
      </c>
      <c r="I80" s="641">
        <v>12.978622308</v>
      </c>
      <c r="J80" s="1584">
        <v>13.086598023000001</v>
      </c>
      <c r="K80" s="1584">
        <v>13.794502308</v>
      </c>
      <c r="L80" s="1584">
        <v>14.604434986999999</v>
      </c>
      <c r="M80" s="1584">
        <v>16.356050920000001</v>
      </c>
      <c r="N80" s="1584">
        <v>17.094562487000001</v>
      </c>
    </row>
    <row r="81" spans="1:14" x14ac:dyDescent="0.25">
      <c r="A81" s="221" t="s">
        <v>166</v>
      </c>
      <c r="B81" s="641">
        <v>4.9097082739999998</v>
      </c>
      <c r="C81" s="641">
        <v>5.099664303</v>
      </c>
      <c r="D81" s="641">
        <v>4.4912178699999998</v>
      </c>
      <c r="E81" s="641">
        <v>5.5358583579999996</v>
      </c>
      <c r="F81" s="641">
        <v>4.5333449860000004</v>
      </c>
      <c r="G81" s="641">
        <v>4.8048146420000002</v>
      </c>
      <c r="H81" s="641">
        <v>5.1625851909999998</v>
      </c>
      <c r="I81" s="641">
        <v>5.1859241640000002</v>
      </c>
      <c r="J81" s="1586">
        <v>4.2779227820000001</v>
      </c>
      <c r="K81" s="1586">
        <v>4.3214146380000003</v>
      </c>
      <c r="L81" s="1586">
        <v>4.680207834</v>
      </c>
      <c r="M81" s="1586">
        <v>4.6333591109999999</v>
      </c>
      <c r="N81" s="1586">
        <v>4.5515564890000002</v>
      </c>
    </row>
    <row r="82" spans="1:14" x14ac:dyDescent="0.25">
      <c r="A82" s="206" t="s">
        <v>167</v>
      </c>
      <c r="B82" s="645">
        <v>210.90437248500001</v>
      </c>
      <c r="C82" s="645">
        <v>218.130886025</v>
      </c>
      <c r="D82" s="645">
        <v>217.89584648300001</v>
      </c>
      <c r="E82" s="645">
        <v>215.688400062</v>
      </c>
      <c r="F82" s="645">
        <v>214.101581079</v>
      </c>
      <c r="G82" s="645">
        <v>220.26374542299999</v>
      </c>
      <c r="H82" s="645">
        <v>223.307881388</v>
      </c>
      <c r="I82" s="645">
        <v>232.482915201</v>
      </c>
      <c r="J82" s="1593">
        <v>229.670456258</v>
      </c>
      <c r="K82" s="1593">
        <v>237.15314041400001</v>
      </c>
      <c r="L82" s="1593">
        <v>249.172065043</v>
      </c>
      <c r="M82" s="1593">
        <v>264.26078513200002</v>
      </c>
      <c r="N82" s="1593">
        <v>276.79489234300001</v>
      </c>
    </row>
    <row r="83" spans="1:14" x14ac:dyDescent="0.25">
      <c r="A83" s="220" t="s">
        <v>168</v>
      </c>
      <c r="B83" s="646">
        <v>208.35107585200001</v>
      </c>
      <c r="C83" s="646">
        <v>211.90565833799999</v>
      </c>
      <c r="D83" s="646">
        <v>213.566099299</v>
      </c>
      <c r="E83" s="646">
        <v>216.63574736000001</v>
      </c>
      <c r="F83" s="646">
        <v>215.84700011300001</v>
      </c>
      <c r="G83" s="646">
        <v>221.15663922900001</v>
      </c>
      <c r="H83" s="646">
        <v>225.42111310300001</v>
      </c>
      <c r="I83" s="646">
        <v>232.527818454</v>
      </c>
      <c r="J83" s="1594">
        <v>228.57555542200001</v>
      </c>
      <c r="K83" s="1594">
        <v>239.690550804</v>
      </c>
      <c r="L83" s="1594">
        <v>250.79394348</v>
      </c>
      <c r="M83" s="1594">
        <v>260.22156231899999</v>
      </c>
      <c r="N83" s="1594">
        <v>266.76493816800001</v>
      </c>
    </row>
    <row r="84" spans="1:14" x14ac:dyDescent="0.25">
      <c r="A84" s="222" t="s">
        <v>169</v>
      </c>
      <c r="B84" s="647">
        <v>-2.553296633</v>
      </c>
      <c r="C84" s="647">
        <v>-6.2252276860000002</v>
      </c>
      <c r="D84" s="647">
        <v>-4.3297471830000003</v>
      </c>
      <c r="E84" s="647">
        <v>0.94734729799999995</v>
      </c>
      <c r="F84" s="647">
        <v>1.745419034</v>
      </c>
      <c r="G84" s="647">
        <v>0.89289380500000004</v>
      </c>
      <c r="H84" s="647">
        <v>2.113231715</v>
      </c>
      <c r="I84" s="647">
        <v>4.4903251999999998E-2</v>
      </c>
      <c r="J84" s="1588">
        <v>-1.094900835</v>
      </c>
      <c r="K84" s="1588">
        <v>2.5374103899999998</v>
      </c>
      <c r="L84" s="1588">
        <v>1.6218784369999999</v>
      </c>
      <c r="M84" s="1588">
        <v>-4.0392228130000003</v>
      </c>
      <c r="N84" s="1588">
        <v>-10.029954176</v>
      </c>
    </row>
    <row r="85" spans="1:14" x14ac:dyDescent="0.25">
      <c r="A85" s="223" t="s">
        <v>170</v>
      </c>
      <c r="B85" s="641">
        <v>12.272533521</v>
      </c>
      <c r="C85" s="641">
        <v>12.533265466</v>
      </c>
      <c r="D85" s="641">
        <v>12.602950775</v>
      </c>
      <c r="E85" s="641">
        <v>13.293366341</v>
      </c>
      <c r="F85" s="641">
        <v>13.425500919999999</v>
      </c>
      <c r="G85" s="641">
        <v>13.492662234000001</v>
      </c>
      <c r="H85" s="641">
        <v>14.053679055</v>
      </c>
      <c r="I85" s="641">
        <v>14.234739872</v>
      </c>
      <c r="J85" s="1589">
        <v>14.338985428999999</v>
      </c>
      <c r="K85" s="1589">
        <v>14.353621572</v>
      </c>
      <c r="L85" s="1589">
        <v>14.495634795000001</v>
      </c>
      <c r="M85" s="1589">
        <v>14.747573818999999</v>
      </c>
      <c r="N85" s="1589">
        <v>14.943251505999999</v>
      </c>
    </row>
    <row r="86" spans="1:14" x14ac:dyDescent="0.25">
      <c r="A86" s="219" t="s">
        <v>171</v>
      </c>
      <c r="B86" s="641">
        <v>17.017737261000001</v>
      </c>
      <c r="C86" s="641">
        <v>16.473771429999999</v>
      </c>
      <c r="D86" s="641">
        <v>15.992090202</v>
      </c>
      <c r="E86" s="641">
        <v>16.240777442999999</v>
      </c>
      <c r="F86" s="641">
        <v>14.282470982</v>
      </c>
      <c r="G86" s="641">
        <v>13.853816184999999</v>
      </c>
      <c r="H86" s="641">
        <v>13.361146891000001</v>
      </c>
      <c r="I86" s="641">
        <v>13.621932757</v>
      </c>
      <c r="J86" s="1584">
        <v>18.379277210000001</v>
      </c>
      <c r="K86" s="1584">
        <v>16.321802827999999</v>
      </c>
      <c r="L86" s="1584">
        <v>16.587889910000001</v>
      </c>
      <c r="M86" s="1584">
        <v>16.108623307999999</v>
      </c>
      <c r="N86" s="1584">
        <v>21.502601897000002</v>
      </c>
    </row>
    <row r="87" spans="1:14" x14ac:dyDescent="0.25">
      <c r="A87" s="219" t="s">
        <v>172</v>
      </c>
      <c r="B87" s="641">
        <v>4.74520374</v>
      </c>
      <c r="C87" s="641">
        <v>3.9405059630000001</v>
      </c>
      <c r="D87" s="641">
        <v>3.3891394269999999</v>
      </c>
      <c r="E87" s="641">
        <v>2.9474111019999998</v>
      </c>
      <c r="F87" s="641">
        <v>0.85697006200000003</v>
      </c>
      <c r="G87" s="641">
        <v>0.36115395099999997</v>
      </c>
      <c r="H87" s="641">
        <v>-0.69253216399999995</v>
      </c>
      <c r="I87" s="641">
        <v>-0.61280711499999996</v>
      </c>
      <c r="J87" s="1590">
        <v>4.0402917809999996</v>
      </c>
      <c r="K87" s="1590">
        <v>1.968181255</v>
      </c>
      <c r="L87" s="1590">
        <v>2.0922551149999999</v>
      </c>
      <c r="M87" s="1590">
        <v>1.361049489</v>
      </c>
      <c r="N87" s="1590">
        <v>6.5593503919999998</v>
      </c>
    </row>
    <row r="88" spans="1:14" x14ac:dyDescent="0.25">
      <c r="A88" s="206" t="s">
        <v>173</v>
      </c>
      <c r="B88" s="645">
        <v>223.17690600700001</v>
      </c>
      <c r="C88" s="645">
        <v>230.66415149100001</v>
      </c>
      <c r="D88" s="645">
        <v>230.498797258</v>
      </c>
      <c r="E88" s="645">
        <v>228.98176640299999</v>
      </c>
      <c r="F88" s="645">
        <v>227.52708199899999</v>
      </c>
      <c r="G88" s="645">
        <v>233.75640765700001</v>
      </c>
      <c r="H88" s="645">
        <v>237.36156044399999</v>
      </c>
      <c r="I88" s="645">
        <v>246.71765507399999</v>
      </c>
      <c r="J88" s="1593">
        <v>244.00944168800001</v>
      </c>
      <c r="K88" s="1593">
        <v>251.50676198599999</v>
      </c>
      <c r="L88" s="1593">
        <v>263.66769983799998</v>
      </c>
      <c r="M88" s="1593">
        <v>279.00835895099999</v>
      </c>
      <c r="N88" s="1593">
        <v>291.73814384899998</v>
      </c>
    </row>
    <row r="89" spans="1:14" x14ac:dyDescent="0.25">
      <c r="A89" s="220" t="s">
        <v>174</v>
      </c>
      <c r="B89" s="646">
        <v>225.36881311400001</v>
      </c>
      <c r="C89" s="646">
        <v>228.37942976799999</v>
      </c>
      <c r="D89" s="646">
        <v>229.558189502</v>
      </c>
      <c r="E89" s="646">
        <v>232.87652480400001</v>
      </c>
      <c r="F89" s="646">
        <v>230.129471096</v>
      </c>
      <c r="G89" s="646">
        <v>235.01045541400001</v>
      </c>
      <c r="H89" s="646">
        <v>238.782259995</v>
      </c>
      <c r="I89" s="646">
        <v>246.14975121200001</v>
      </c>
      <c r="J89" s="1594">
        <v>246.954832633</v>
      </c>
      <c r="K89" s="1594">
        <v>256.01235363299998</v>
      </c>
      <c r="L89" s="1594">
        <v>267.38183339099999</v>
      </c>
      <c r="M89" s="1594">
        <v>276.33018562699999</v>
      </c>
      <c r="N89" s="1594">
        <v>288.26754006499999</v>
      </c>
    </row>
    <row r="90" spans="1:14" x14ac:dyDescent="0.25">
      <c r="A90" s="224" t="s">
        <v>175</v>
      </c>
      <c r="B90" s="643">
        <v>2.191907107</v>
      </c>
      <c r="C90" s="643">
        <v>-2.284721722</v>
      </c>
      <c r="D90" s="643">
        <v>-0.94060775600000002</v>
      </c>
      <c r="E90" s="643">
        <v>3.8947584000000002</v>
      </c>
      <c r="F90" s="643">
        <v>2.602389096</v>
      </c>
      <c r="G90" s="643">
        <v>1.2540477569999999</v>
      </c>
      <c r="H90" s="643">
        <v>1.420699551</v>
      </c>
      <c r="I90" s="643">
        <v>-0.56790386199999998</v>
      </c>
      <c r="J90" s="1591">
        <v>2.9453909450000002</v>
      </c>
      <c r="K90" s="1591">
        <v>4.5055916460000001</v>
      </c>
      <c r="L90" s="1591">
        <v>3.7141335519999998</v>
      </c>
      <c r="M90" s="1591">
        <v>-2.6781733239999999</v>
      </c>
      <c r="N90" s="1591">
        <v>-3.4706037840000001</v>
      </c>
    </row>
    <row r="91" spans="1:14" x14ac:dyDescent="0.25">
      <c r="A91" s="225" t="s">
        <v>588</v>
      </c>
      <c r="B91" s="640">
        <v>132.95327321600001</v>
      </c>
      <c r="C91" s="640">
        <v>137.54694672400001</v>
      </c>
      <c r="D91" s="640">
        <v>141.931228199</v>
      </c>
      <c r="E91" s="640">
        <v>145.841722799</v>
      </c>
      <c r="F91" s="640">
        <v>148.56647454899999</v>
      </c>
      <c r="G91" s="640">
        <v>150.12361024399999</v>
      </c>
      <c r="H91" s="640">
        <v>150.34466384999999</v>
      </c>
      <c r="I91" s="640">
        <v>150.05275334999999</v>
      </c>
      <c r="J91" s="1592">
        <v>155.05154088200001</v>
      </c>
      <c r="K91" s="1592">
        <v>157.706809464</v>
      </c>
      <c r="L91" s="1592">
        <v>159.366867681</v>
      </c>
      <c r="M91" s="1592">
        <v>160.954365282</v>
      </c>
      <c r="N91" s="1592">
        <v>167.641620485</v>
      </c>
    </row>
    <row r="92" spans="1:14" x14ac:dyDescent="0.25">
      <c r="B92" s="648"/>
      <c r="C92" s="648"/>
      <c r="D92" s="648"/>
      <c r="E92" s="648"/>
      <c r="F92" s="648"/>
      <c r="G92" s="648"/>
      <c r="H92" s="648"/>
      <c r="I92" s="648"/>
      <c r="J92" s="675"/>
      <c r="K92" s="675"/>
      <c r="L92" s="675"/>
      <c r="M92" s="675"/>
      <c r="N92" s="675"/>
    </row>
    <row r="93" spans="1:14" x14ac:dyDescent="0.25">
      <c r="A93" s="97" t="s">
        <v>177</v>
      </c>
      <c r="B93" s="113">
        <v>0.16209348275364024</v>
      </c>
      <c r="C93" s="113">
        <v>0.15098701584275553</v>
      </c>
      <c r="D93" s="113">
        <v>0.13842604878765474</v>
      </c>
      <c r="E93" s="113">
        <v>0.13901815535006945</v>
      </c>
      <c r="F93" s="113">
        <v>0.14458710880304684</v>
      </c>
      <c r="G93" s="113">
        <v>0.14740558086950276</v>
      </c>
      <c r="H93" s="113">
        <v>0.1539578670052007</v>
      </c>
      <c r="I93" s="113">
        <v>0.16518943018782337</v>
      </c>
      <c r="J93" s="150">
        <v>0.14866140234756844</v>
      </c>
      <c r="K93" s="150">
        <v>0.16877968088832129</v>
      </c>
      <c r="L93" s="150">
        <v>0.17040812458055454</v>
      </c>
      <c r="M93" s="150">
        <v>0.15015725722531556</v>
      </c>
      <c r="N93" s="150">
        <v>0.13589413445217347</v>
      </c>
    </row>
    <row r="94" spans="1:14" x14ac:dyDescent="0.25">
      <c r="A94" s="97" t="s">
        <v>178</v>
      </c>
      <c r="B94" s="113">
        <v>9.6999017541984547E-2</v>
      </c>
      <c r="C94" s="113">
        <v>8.5577679978076582E-2</v>
      </c>
      <c r="D94" s="113">
        <v>7.3300128182269803E-2</v>
      </c>
      <c r="E94" s="113">
        <v>7.1211772548742572E-2</v>
      </c>
      <c r="F94" s="113">
        <v>7.6475339689641028E-2</v>
      </c>
      <c r="G94" s="113">
        <v>8.051240517997918E-2</v>
      </c>
      <c r="H94" s="113">
        <v>8.5029576651860131E-2</v>
      </c>
      <c r="I94" s="113">
        <v>9.716719624422164E-2</v>
      </c>
      <c r="J94" s="150">
        <v>7.8951357433706848E-2</v>
      </c>
      <c r="K94" s="150">
        <v>0.10228908612497524</v>
      </c>
      <c r="L94" s="150">
        <v>0.10627889744898723</v>
      </c>
      <c r="M94" s="150">
        <v>8.7003517288921278E-2</v>
      </c>
      <c r="N94" s="150">
        <v>7.3336667075055095E-2</v>
      </c>
    </row>
    <row r="95" spans="1:14" x14ac:dyDescent="0.25">
      <c r="A95" s="97" t="s">
        <v>179</v>
      </c>
      <c r="B95" s="113">
        <v>0.7051944248777634</v>
      </c>
      <c r="C95" s="113">
        <v>0.71783801754121568</v>
      </c>
      <c r="D95" s="113">
        <v>0.73343156409438925</v>
      </c>
      <c r="E95" s="113">
        <v>0.74390484923822453</v>
      </c>
      <c r="F95" s="113">
        <v>0.75372423509695352</v>
      </c>
      <c r="G95" s="113">
        <v>0.7442745442698564</v>
      </c>
      <c r="H95" s="113">
        <v>0.73738702880822249</v>
      </c>
      <c r="I95" s="113">
        <v>0.71704320439430269</v>
      </c>
      <c r="J95" s="150">
        <v>0.75379460643246277</v>
      </c>
      <c r="K95" s="150">
        <v>0.73054869854001636</v>
      </c>
      <c r="L95" s="150">
        <v>0.70504494619176383</v>
      </c>
      <c r="M95" s="150">
        <v>0.68925711108234555</v>
      </c>
      <c r="N95" s="150">
        <v>0.70180410202738153</v>
      </c>
    </row>
    <row r="96" spans="1:14" x14ac:dyDescent="0.25">
      <c r="A96" s="115" t="s">
        <v>180</v>
      </c>
      <c r="B96" s="116">
        <v>4.35054150788753</v>
      </c>
      <c r="C96" s="116">
        <v>4.7543029679373454</v>
      </c>
      <c r="D96" s="116">
        <v>5.2983637871472569</v>
      </c>
      <c r="E96" s="116">
        <v>5.3511345145168683</v>
      </c>
      <c r="F96" s="116">
        <v>5.212942158789958</v>
      </c>
      <c r="G96" s="116">
        <v>5.0491612317498209</v>
      </c>
      <c r="H96" s="116">
        <v>4.7895378336419379</v>
      </c>
      <c r="I96" s="116">
        <v>4.3407329608136038</v>
      </c>
      <c r="J96" s="152">
        <v>5.0705468570120216</v>
      </c>
      <c r="K96" s="152">
        <v>4.3284161617973922</v>
      </c>
      <c r="L96" s="152">
        <v>4.1373904438369564</v>
      </c>
      <c r="M96" s="152">
        <v>4.590235089657333</v>
      </c>
      <c r="N96" s="152">
        <v>5.1643443247682939</v>
      </c>
    </row>
    <row r="97" spans="1:1" x14ac:dyDescent="0.25">
      <c r="A97" s="657" t="s">
        <v>589</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J52"/>
  <sheetViews>
    <sheetView workbookViewId="0">
      <pane xSplit="1" ySplit="5" topLeftCell="B6" activePane="bottomRight" state="frozen"/>
      <selection pane="topRight" activeCell="B1" sqref="B1"/>
      <selection pane="bottomLeft" activeCell="A6" sqref="A6"/>
      <selection pane="bottomRight" activeCell="H6" sqref="H6:H49"/>
    </sheetView>
  </sheetViews>
  <sheetFormatPr baseColWidth="10" defaultColWidth="11.42578125" defaultRowHeight="12.75" x14ac:dyDescent="0.2"/>
  <cols>
    <col min="1" max="1" width="54.42578125" style="66" customWidth="1"/>
    <col min="2" max="2" width="9.85546875" style="66" customWidth="1"/>
    <col min="3" max="3" width="12.85546875" style="66" customWidth="1"/>
    <col min="4" max="8" width="9.85546875" style="66" customWidth="1"/>
    <col min="9" max="16384" width="11.42578125" style="66"/>
  </cols>
  <sheetData>
    <row r="1" spans="1:9" ht="18" x14ac:dyDescent="0.25">
      <c r="A1" s="64" t="s">
        <v>140</v>
      </c>
      <c r="B1" s="65"/>
      <c r="C1" s="65"/>
      <c r="D1" s="65"/>
      <c r="E1" s="65"/>
      <c r="F1" s="65"/>
      <c r="G1" s="65"/>
      <c r="H1" s="65"/>
    </row>
    <row r="2" spans="1:9" x14ac:dyDescent="0.2">
      <c r="A2" s="67"/>
      <c r="B2" s="67"/>
      <c r="C2" s="67"/>
      <c r="D2" s="67"/>
      <c r="E2" s="67"/>
      <c r="F2" s="67"/>
      <c r="G2" s="67"/>
      <c r="H2" s="67"/>
    </row>
    <row r="3" spans="1:9" ht="15.75" x14ac:dyDescent="0.25">
      <c r="A3" s="68" t="s">
        <v>141</v>
      </c>
      <c r="B3" s="67"/>
      <c r="C3" s="67"/>
      <c r="D3" s="67"/>
      <c r="E3" s="67"/>
      <c r="F3" s="67"/>
      <c r="G3" s="67"/>
      <c r="H3" s="67"/>
    </row>
    <row r="4" spans="1:9" x14ac:dyDescent="0.2">
      <c r="A4" s="69" t="s">
        <v>142</v>
      </c>
      <c r="B4" s="67"/>
      <c r="D4" s="67"/>
      <c r="E4" s="67"/>
      <c r="F4" s="67"/>
      <c r="G4" s="1709" t="s">
        <v>143</v>
      </c>
      <c r="H4" s="1709"/>
    </row>
    <row r="5" spans="1:9" ht="46.15" customHeight="1" x14ac:dyDescent="0.2">
      <c r="A5" s="70" t="s">
        <v>144</v>
      </c>
      <c r="B5" s="74">
        <v>2021</v>
      </c>
      <c r="C5" s="73" t="s">
        <v>1993</v>
      </c>
      <c r="D5" s="74">
        <v>2022</v>
      </c>
      <c r="E5" s="73" t="s">
        <v>2007</v>
      </c>
      <c r="F5" s="74">
        <v>2023</v>
      </c>
      <c r="G5" s="73" t="s">
        <v>2021</v>
      </c>
      <c r="H5" s="74">
        <v>2024</v>
      </c>
    </row>
    <row r="6" spans="1:9" s="79" customFormat="1" ht="15" customHeight="1" x14ac:dyDescent="0.25">
      <c r="A6" s="75" t="s">
        <v>147</v>
      </c>
      <c r="B6" s="76">
        <v>71.521611901</v>
      </c>
      <c r="C6" s="77">
        <v>5.8786877116526748E-2</v>
      </c>
      <c r="D6" s="76">
        <v>75.726144110999996</v>
      </c>
      <c r="E6" s="77">
        <v>4.9661610136752188E-2</v>
      </c>
      <c r="F6" s="76">
        <v>79.486826356999998</v>
      </c>
      <c r="G6" s="77">
        <v>4.1588317593068469E-2</v>
      </c>
      <c r="H6" s="76">
        <v>82.792549735999998</v>
      </c>
      <c r="I6" s="78"/>
    </row>
    <row r="7" spans="1:9" s="79" customFormat="1" ht="15" customHeight="1" x14ac:dyDescent="0.25">
      <c r="A7" s="80" t="s">
        <v>35</v>
      </c>
      <c r="B7" s="81">
        <v>17.187807604</v>
      </c>
      <c r="C7" s="82">
        <v>0.11118307325916699</v>
      </c>
      <c r="D7" s="81">
        <v>19.098800875999999</v>
      </c>
      <c r="E7" s="82">
        <v>8.4995108935864261E-2</v>
      </c>
      <c r="F7" s="81">
        <v>20.722105537000001</v>
      </c>
      <c r="G7" s="82">
        <v>4.1207336748446233E-2</v>
      </c>
      <c r="H7" s="81">
        <v>21.576008318</v>
      </c>
      <c r="I7" s="78"/>
    </row>
    <row r="8" spans="1:9" s="79" customFormat="1" ht="15" customHeight="1" x14ac:dyDescent="0.25">
      <c r="A8" s="80" t="s">
        <v>37</v>
      </c>
      <c r="B8" s="81">
        <v>39.386216593</v>
      </c>
      <c r="C8" s="82">
        <v>4.8952149908774611E-2</v>
      </c>
      <c r="D8" s="81">
        <v>41.314256571999998</v>
      </c>
      <c r="E8" s="82">
        <v>3.6226010805537001E-2</v>
      </c>
      <c r="F8" s="81">
        <v>42.810907276999998</v>
      </c>
      <c r="G8" s="82">
        <v>4.3350682642436356E-2</v>
      </c>
      <c r="H8" s="81">
        <v>44.666789332</v>
      </c>
      <c r="I8" s="78"/>
    </row>
    <row r="9" spans="1:9" s="79" customFormat="1" ht="15" customHeight="1" x14ac:dyDescent="0.25">
      <c r="A9" s="80" t="s">
        <v>148</v>
      </c>
      <c r="B9" s="81">
        <v>1.429975496</v>
      </c>
      <c r="C9" s="82">
        <v>-6.1084985193340713E-2</v>
      </c>
      <c r="D9" s="81">
        <v>1.3426254639999999</v>
      </c>
      <c r="E9" s="82">
        <v>0.16832974352108665</v>
      </c>
      <c r="F9" s="81">
        <v>1.5686292639999999</v>
      </c>
      <c r="G9" s="82">
        <v>9.2899810901398538E-2</v>
      </c>
      <c r="H9" s="81">
        <v>1.714354626</v>
      </c>
      <c r="I9" s="78"/>
    </row>
    <row r="10" spans="1:9" ht="15" customHeight="1" x14ac:dyDescent="0.25">
      <c r="A10" s="80" t="s">
        <v>39</v>
      </c>
      <c r="B10" s="81">
        <v>10.242517673</v>
      </c>
      <c r="C10" s="82">
        <v>3.1374898658668826E-2</v>
      </c>
      <c r="D10" s="81">
        <v>10.563875627</v>
      </c>
      <c r="E10" s="82">
        <v>4.7088348496702626E-2</v>
      </c>
      <c r="F10" s="81">
        <v>11.061311084</v>
      </c>
      <c r="G10" s="82">
        <v>4.7170823696906394E-2</v>
      </c>
      <c r="H10" s="81">
        <v>11.583082238999999</v>
      </c>
      <c r="I10" s="78"/>
    </row>
    <row r="11" spans="1:9" s="79" customFormat="1" ht="15" customHeight="1" x14ac:dyDescent="0.25">
      <c r="A11" s="80" t="s">
        <v>149</v>
      </c>
      <c r="B11" s="81">
        <v>3.2750945360000001</v>
      </c>
      <c r="C11" s="82">
        <v>4.0148775723767294E-2</v>
      </c>
      <c r="D11" s="81">
        <v>3.406585572</v>
      </c>
      <c r="E11" s="82">
        <v>-2.4280140701541164E-2</v>
      </c>
      <c r="F11" s="81">
        <v>3.323873195</v>
      </c>
      <c r="G11" s="82">
        <v>-2.1528491251604387E-2</v>
      </c>
      <c r="H11" s="81">
        <v>3.2523152199999998</v>
      </c>
      <c r="I11" s="78"/>
    </row>
    <row r="12" spans="1:9" ht="15" customHeight="1" x14ac:dyDescent="0.25">
      <c r="A12" s="83" t="s">
        <v>150</v>
      </c>
      <c r="B12" s="84">
        <v>84.691343891000002</v>
      </c>
      <c r="C12" s="85">
        <v>5.2953454839161918E-2</v>
      </c>
      <c r="D12" s="84">
        <v>89.176043144999994</v>
      </c>
      <c r="E12" s="85">
        <v>5.5678515247941762E-2</v>
      </c>
      <c r="F12" s="84">
        <v>94.141232822999996</v>
      </c>
      <c r="G12" s="85">
        <v>3.0294224406027137E-2</v>
      </c>
      <c r="H12" s="84">
        <v>96.993168456000006</v>
      </c>
      <c r="I12" s="78"/>
    </row>
    <row r="13" spans="1:9" ht="15" customHeight="1" x14ac:dyDescent="0.25">
      <c r="A13" s="80" t="s">
        <v>60</v>
      </c>
      <c r="B13" s="81">
        <v>56.573445679000002</v>
      </c>
      <c r="C13" s="82">
        <v>4.5917146955117394E-2</v>
      </c>
      <c r="D13" s="81">
        <v>59.171136898</v>
      </c>
      <c r="E13" s="82">
        <v>6.4322744120345776E-2</v>
      </c>
      <c r="F13" s="81">
        <v>62.977186795999998</v>
      </c>
      <c r="G13" s="82">
        <v>2.5699586776442018E-2</v>
      </c>
      <c r="H13" s="81">
        <v>64.595674473000003</v>
      </c>
      <c r="I13" s="78"/>
    </row>
    <row r="14" spans="1:9" ht="15" customHeight="1" x14ac:dyDescent="0.25">
      <c r="A14" s="86" t="s">
        <v>151</v>
      </c>
      <c r="B14" s="81">
        <v>47.149177975000001</v>
      </c>
      <c r="C14" s="82">
        <v>3.6455755854564398E-2</v>
      </c>
      <c r="D14" s="81">
        <v>48.868036896</v>
      </c>
      <c r="E14" s="82">
        <v>7.4525524521286801E-2</v>
      </c>
      <c r="F14" s="81">
        <v>52.509952978000001</v>
      </c>
      <c r="G14" s="82">
        <v>4.3494882064679885E-2</v>
      </c>
      <c r="H14" s="81">
        <v>54.79386719</v>
      </c>
      <c r="I14" s="78"/>
    </row>
    <row r="15" spans="1:9" s="79" customFormat="1" ht="15" customHeight="1" x14ac:dyDescent="0.25">
      <c r="A15" s="87" t="s">
        <v>1948</v>
      </c>
      <c r="B15" s="88">
        <v>10.819903953000001</v>
      </c>
      <c r="C15" s="89">
        <v>-1.3793094712141185E-3</v>
      </c>
      <c r="D15" s="88">
        <v>10.804979957</v>
      </c>
      <c r="E15" s="89">
        <v>3.6566672180085025E-3</v>
      </c>
      <c r="F15" s="88">
        <v>10.844490173000001</v>
      </c>
      <c r="G15" s="89">
        <v>8.6951129555881135E-3</v>
      </c>
      <c r="H15" s="88">
        <v>10.93878424</v>
      </c>
      <c r="I15" s="78"/>
    </row>
    <row r="16" spans="1:9" ht="15" customHeight="1" x14ac:dyDescent="0.25">
      <c r="A16" s="86" t="s">
        <v>152</v>
      </c>
      <c r="B16" s="81">
        <v>9.424267704</v>
      </c>
      <c r="C16" s="82">
        <v>9.3252051576059536E-2</v>
      </c>
      <c r="D16" s="81">
        <v>10.303100002000001</v>
      </c>
      <c r="E16" s="82">
        <v>1.5930527313928744E-2</v>
      </c>
      <c r="F16" s="81">
        <v>10.467233818</v>
      </c>
      <c r="G16" s="82">
        <v>-6.3572338840439224E-2</v>
      </c>
      <c r="H16" s="81">
        <v>9.8018072830000005</v>
      </c>
      <c r="I16" s="78"/>
    </row>
    <row r="17" spans="1:10" ht="15" customHeight="1" x14ac:dyDescent="0.25">
      <c r="A17" s="1633" t="s">
        <v>2022</v>
      </c>
      <c r="B17" s="186">
        <v>0.67573774099999995</v>
      </c>
      <c r="C17" s="82">
        <v>0.10767369141218364</v>
      </c>
      <c r="D17" s="186">
        <v>0.74849691799999996</v>
      </c>
      <c r="E17" s="82">
        <v>0.82053157097969498</v>
      </c>
      <c r="F17" s="186">
        <v>1.36266227</v>
      </c>
      <c r="G17" s="82">
        <v>-2.0207138037962036E-2</v>
      </c>
      <c r="H17" s="186">
        <v>1.4225429350000001</v>
      </c>
      <c r="I17" s="78"/>
    </row>
    <row r="18" spans="1:10" ht="15" customHeight="1" x14ac:dyDescent="0.25">
      <c r="A18" s="80" t="s">
        <v>153</v>
      </c>
      <c r="B18" s="81">
        <v>14.923641842</v>
      </c>
      <c r="C18" s="82">
        <v>2.2600892032316411E-2</v>
      </c>
      <c r="D18" s="81">
        <v>15.26092946</v>
      </c>
      <c r="E18" s="82">
        <v>2.9483114392168774E-2</v>
      </c>
      <c r="F18" s="81">
        <v>15.710869189</v>
      </c>
      <c r="G18" s="82">
        <v>3.2923656213887931E-2</v>
      </c>
      <c r="H18" s="81">
        <v>16.228128444999999</v>
      </c>
      <c r="I18" s="78"/>
    </row>
    <row r="19" spans="1:10" ht="15" customHeight="1" x14ac:dyDescent="0.25">
      <c r="A19" s="86" t="s">
        <v>154</v>
      </c>
      <c r="B19" s="81">
        <v>11.822087764999999</v>
      </c>
      <c r="C19" s="82">
        <v>6.3381584953070558E-3</v>
      </c>
      <c r="D19" s="81">
        <v>11.897018031</v>
      </c>
      <c r="E19" s="82">
        <v>2.6006820380854112E-2</v>
      </c>
      <c r="F19" s="81">
        <v>12.206421642</v>
      </c>
      <c r="G19" s="82">
        <v>1.9964593731670366E-2</v>
      </c>
      <c r="H19" s="81">
        <v>12.450117891</v>
      </c>
      <c r="I19" s="78"/>
    </row>
    <row r="20" spans="1:10" s="90" customFormat="1" ht="15" customHeight="1" x14ac:dyDescent="0.25">
      <c r="A20" s="86" t="s">
        <v>155</v>
      </c>
      <c r="B20" s="81">
        <v>0.36061834199999998</v>
      </c>
      <c r="C20" s="82">
        <v>7.96752734224484E-2</v>
      </c>
      <c r="D20" s="81">
        <v>0.38935070700000002</v>
      </c>
      <c r="E20" s="82">
        <v>5.7232463173618964E-2</v>
      </c>
      <c r="F20" s="81">
        <v>0.41163420699999997</v>
      </c>
      <c r="G20" s="82">
        <v>4.8469404779083458E-2</v>
      </c>
      <c r="H20" s="81">
        <v>0.43158587199999998</v>
      </c>
      <c r="I20" s="78"/>
    </row>
    <row r="21" spans="1:10" ht="15" customHeight="1" x14ac:dyDescent="0.25">
      <c r="A21" s="86" t="s">
        <v>156</v>
      </c>
      <c r="B21" s="81">
        <v>2.7409357349999999</v>
      </c>
      <c r="C21" s="82">
        <v>8.5235485099762753E-2</v>
      </c>
      <c r="D21" s="81">
        <v>2.9745607220000001</v>
      </c>
      <c r="E21" s="82">
        <v>3.9754648854668728E-2</v>
      </c>
      <c r="F21" s="81">
        <v>3.0928133390000001</v>
      </c>
      <c r="G21" s="82">
        <v>8.2000209906621935E-2</v>
      </c>
      <c r="H21" s="81">
        <v>3.3464246819999999</v>
      </c>
      <c r="I21" s="78"/>
    </row>
    <row r="22" spans="1:10" ht="15" customHeight="1" x14ac:dyDescent="0.25">
      <c r="A22" s="80" t="s">
        <v>157</v>
      </c>
      <c r="B22" s="81">
        <v>3.6422874479999998</v>
      </c>
      <c r="C22" s="82">
        <v>7.2168973139211667E-2</v>
      </c>
      <c r="D22" s="81">
        <v>3.9051475930000001</v>
      </c>
      <c r="E22" s="82">
        <v>6.5380444636116364E-2</v>
      </c>
      <c r="F22" s="81">
        <v>4.1604678789999996</v>
      </c>
      <c r="G22" s="82">
        <v>-2.9895144877285507E-3</v>
      </c>
      <c r="H22" s="81">
        <v>4.1480300999999997</v>
      </c>
      <c r="I22" s="78"/>
    </row>
    <row r="23" spans="1:10" ht="15" customHeight="1" x14ac:dyDescent="0.25">
      <c r="A23" s="80" t="s">
        <v>94</v>
      </c>
      <c r="B23" s="81">
        <v>6.0395825990000001</v>
      </c>
      <c r="C23" s="82">
        <v>0.13519601489268407</v>
      </c>
      <c r="D23" s="81">
        <v>6.8561100980000003</v>
      </c>
      <c r="E23" s="82">
        <v>5.8071239713046952E-2</v>
      </c>
      <c r="F23" s="81">
        <v>7.254252911</v>
      </c>
      <c r="G23" s="82">
        <v>5.9489781827927857E-2</v>
      </c>
      <c r="H23" s="81">
        <v>7.6858068340000001</v>
      </c>
      <c r="I23" s="78"/>
    </row>
    <row r="24" spans="1:10" ht="15" customHeight="1" x14ac:dyDescent="0.25">
      <c r="A24" s="91" t="s">
        <v>158</v>
      </c>
      <c r="B24" s="92">
        <v>3.5123863229999999</v>
      </c>
      <c r="C24" s="93">
        <v>0.13390690224481894</v>
      </c>
      <c r="D24" s="92">
        <v>3.9827190950000002</v>
      </c>
      <c r="E24" s="93">
        <v>1.3994698513880577E-2</v>
      </c>
      <c r="F24" s="92">
        <v>4.0384560479999996</v>
      </c>
      <c r="G24" s="93">
        <v>7.3560923647323584E-2</v>
      </c>
      <c r="H24" s="92">
        <v>4.3355286050000004</v>
      </c>
      <c r="I24" s="78"/>
    </row>
    <row r="25" spans="1:10" s="79" customFormat="1" ht="15" customHeight="1" x14ac:dyDescent="0.25">
      <c r="A25" s="94" t="s">
        <v>159</v>
      </c>
      <c r="B25" s="76">
        <v>13.169731990000001</v>
      </c>
      <c r="C25" s="77">
        <v>2.1273556911616476E-2</v>
      </c>
      <c r="D25" s="76">
        <v>13.449899032999999</v>
      </c>
      <c r="E25" s="77">
        <v>8.9555128186812549E-2</v>
      </c>
      <c r="F25" s="76">
        <v>14.654406464999999</v>
      </c>
      <c r="G25" s="77">
        <v>-3.0965958674874283E-2</v>
      </c>
      <c r="H25" s="76">
        <v>14.20061872</v>
      </c>
      <c r="I25" s="78"/>
      <c r="J25" s="1629"/>
    </row>
    <row r="26" spans="1:10" s="79" customFormat="1" ht="15" customHeight="1" x14ac:dyDescent="0.25">
      <c r="A26" s="95" t="s">
        <v>160</v>
      </c>
      <c r="B26" s="84">
        <v>6.7970883000000004</v>
      </c>
      <c r="C26" s="85">
        <v>4.6803664739797579E-2</v>
      </c>
      <c r="D26" s="84">
        <v>7.115216942</v>
      </c>
      <c r="E26" s="85">
        <v>0.14500169220560633</v>
      </c>
      <c r="F26" s="84">
        <v>8.1469354389999999</v>
      </c>
      <c r="G26" s="85">
        <v>-4.9621383896669369E-2</v>
      </c>
      <c r="H26" s="84">
        <v>7.7426732280000001</v>
      </c>
      <c r="I26" s="78"/>
      <c r="J26" s="1629"/>
    </row>
    <row r="27" spans="1:10" ht="15" customHeight="1" x14ac:dyDescent="0.25">
      <c r="A27" s="96" t="s">
        <v>161</v>
      </c>
      <c r="B27" s="76">
        <v>22.499586561000001</v>
      </c>
      <c r="C27" s="77">
        <v>0.10715831010775889</v>
      </c>
      <c r="D27" s="76">
        <v>24.910604235000001</v>
      </c>
      <c r="E27" s="77">
        <v>9.3890558732968366E-2</v>
      </c>
      <c r="F27" s="76">
        <v>27.249474785</v>
      </c>
      <c r="G27" s="77">
        <v>9.5268689010807206E-2</v>
      </c>
      <c r="H27" s="76">
        <v>29.845496524000001</v>
      </c>
      <c r="I27" s="78"/>
    </row>
    <row r="28" spans="1:10" s="79" customFormat="1" ht="15" customHeight="1" x14ac:dyDescent="0.25">
      <c r="A28" s="97" t="s">
        <v>109</v>
      </c>
      <c r="B28" s="81">
        <v>19.950320832999999</v>
      </c>
      <c r="C28" s="82">
        <v>0.125075544242502</v>
      </c>
      <c r="D28" s="81">
        <v>22.445618068999998</v>
      </c>
      <c r="E28" s="82">
        <v>0.10019972945660127</v>
      </c>
      <c r="F28" s="81">
        <v>24.694662927</v>
      </c>
      <c r="G28" s="82">
        <v>0.10067549046323543</v>
      </c>
      <c r="H28" s="81">
        <v>27.180810228999999</v>
      </c>
      <c r="I28" s="78"/>
    </row>
    <row r="29" spans="1:10" ht="15" customHeight="1" x14ac:dyDescent="0.25">
      <c r="A29" s="97" t="s">
        <v>162</v>
      </c>
      <c r="B29" s="81">
        <v>1.600530185</v>
      </c>
      <c r="C29" s="82">
        <v>-3.4082745524727454E-2</v>
      </c>
      <c r="D29" s="81">
        <v>1.545979722</v>
      </c>
      <c r="E29" s="82">
        <v>7.518480827784102E-2</v>
      </c>
      <c r="F29" s="81">
        <v>1.662213911</v>
      </c>
      <c r="G29" s="82">
        <v>1.1178226747496023E-2</v>
      </c>
      <c r="H29" s="81">
        <v>1.6807945150000001</v>
      </c>
      <c r="I29" s="78"/>
    </row>
    <row r="30" spans="1:10" ht="15" customHeight="1" x14ac:dyDescent="0.25">
      <c r="A30" s="97" t="s">
        <v>163</v>
      </c>
      <c r="B30" s="81">
        <v>0.94873554299999996</v>
      </c>
      <c r="C30" s="82">
        <v>-3.1335496197384516E-2</v>
      </c>
      <c r="D30" s="81">
        <v>0.91900644399999998</v>
      </c>
      <c r="E30" s="82">
        <v>-2.8735921464333014E-2</v>
      </c>
      <c r="F30" s="81">
        <v>0.89259794699999995</v>
      </c>
      <c r="G30" s="82">
        <v>0.1022787844256603</v>
      </c>
      <c r="H30" s="81">
        <v>0.98389177999999999</v>
      </c>
      <c r="I30" s="78"/>
    </row>
    <row r="31" spans="1:10" s="79" customFormat="1" ht="15" customHeight="1" x14ac:dyDescent="0.25">
      <c r="A31" s="95" t="s">
        <v>164</v>
      </c>
      <c r="B31" s="84">
        <v>11.35289246</v>
      </c>
      <c r="C31" s="85">
        <v>5.2715140490285251E-2</v>
      </c>
      <c r="D31" s="84">
        <v>11.951361780999999</v>
      </c>
      <c r="E31" s="85">
        <v>5.1078470486140892E-2</v>
      </c>
      <c r="F31" s="84">
        <v>12.561819061</v>
      </c>
      <c r="G31" s="85">
        <v>4.2854656589612183E-2</v>
      </c>
      <c r="H31" s="84">
        <v>13.100151502999999</v>
      </c>
      <c r="I31" s="78"/>
    </row>
    <row r="32" spans="1:10" ht="15" customHeight="1" x14ac:dyDescent="0.25">
      <c r="A32" s="97" t="s">
        <v>124</v>
      </c>
      <c r="B32" s="81">
        <v>2.931399007</v>
      </c>
      <c r="C32" s="82">
        <v>-4.9075523549155675E-2</v>
      </c>
      <c r="D32" s="81">
        <v>2.7875390659999999</v>
      </c>
      <c r="E32" s="82">
        <v>2.7953389766053993E-2</v>
      </c>
      <c r="F32" s="81">
        <v>2.8654602320000002</v>
      </c>
      <c r="G32" s="82">
        <v>0.11027200359345279</v>
      </c>
      <c r="H32" s="81">
        <v>3.1814402730000002</v>
      </c>
      <c r="I32" s="78"/>
    </row>
    <row r="33" spans="1:9" ht="15" customHeight="1" x14ac:dyDescent="0.25">
      <c r="A33" s="97" t="s">
        <v>165</v>
      </c>
      <c r="B33" s="81">
        <v>6.0567546590000001</v>
      </c>
      <c r="C33" s="82">
        <v>5.8843803829895291E-2</v>
      </c>
      <c r="D33" s="81">
        <v>6.4131571420000002</v>
      </c>
      <c r="E33" s="82">
        <v>0.10239652069327065</v>
      </c>
      <c r="F33" s="81">
        <v>7.0698421199999997</v>
      </c>
      <c r="G33" s="82">
        <v>6.0429205030111843E-2</v>
      </c>
      <c r="H33" s="81">
        <v>7.4970670589999999</v>
      </c>
      <c r="I33" s="78"/>
    </row>
    <row r="34" spans="1:9" ht="15" customHeight="1" x14ac:dyDescent="0.25">
      <c r="A34" s="98" t="s">
        <v>166</v>
      </c>
      <c r="B34" s="92">
        <v>2.364738794</v>
      </c>
      <c r="C34" s="93">
        <v>0.16320059533814213</v>
      </c>
      <c r="D34" s="92">
        <v>2.750665573</v>
      </c>
      <c r="E34" s="93">
        <v>-4.5134117436383847E-2</v>
      </c>
      <c r="F34" s="92">
        <v>2.6265167100000002</v>
      </c>
      <c r="G34" s="93">
        <v>-7.8001612257018516E-2</v>
      </c>
      <c r="H34" s="92">
        <v>2.4216441720000002</v>
      </c>
      <c r="I34" s="78"/>
    </row>
    <row r="35" spans="1:9" s="79" customFormat="1" ht="15" customHeight="1" x14ac:dyDescent="0.25">
      <c r="A35" s="96" t="s">
        <v>167</v>
      </c>
      <c r="B35" s="76">
        <v>94.021198462000001</v>
      </c>
      <c r="C35" s="77">
        <v>7.0362322457246274E-2</v>
      </c>
      <c r="D35" s="76">
        <v>100.636748346</v>
      </c>
      <c r="E35" s="77">
        <v>6.0609597361284795E-2</v>
      </c>
      <c r="F35" s="76">
        <v>106.73630114300001</v>
      </c>
      <c r="G35" s="77">
        <v>5.5292764071832812E-2</v>
      </c>
      <c r="H35" s="76">
        <v>112.63804626</v>
      </c>
      <c r="I35" s="78"/>
    </row>
    <row r="36" spans="1:9" ht="15" customHeight="1" x14ac:dyDescent="0.25">
      <c r="A36" s="95" t="s">
        <v>168</v>
      </c>
      <c r="B36" s="84">
        <v>96.044236350000006</v>
      </c>
      <c r="C36" s="85">
        <v>5.2925284943452056E-2</v>
      </c>
      <c r="D36" s="84">
        <v>101.127404926</v>
      </c>
      <c r="E36" s="85">
        <v>5.5134876268999378E-2</v>
      </c>
      <c r="F36" s="84">
        <v>106.703051884</v>
      </c>
      <c r="G36" s="85">
        <v>3.1772925095766347E-2</v>
      </c>
      <c r="H36" s="84">
        <v>110.093319959</v>
      </c>
      <c r="I36" s="78"/>
    </row>
    <row r="37" spans="1:9" s="79" customFormat="1" ht="15" customHeight="1" x14ac:dyDescent="0.25">
      <c r="A37" s="99" t="s">
        <v>169</v>
      </c>
      <c r="B37" s="100">
        <v>2.0230378880000002</v>
      </c>
      <c r="C37" s="101"/>
      <c r="D37" s="100">
        <v>0.49065657899999998</v>
      </c>
      <c r="E37" s="101"/>
      <c r="F37" s="100">
        <v>-3.3249259000000003E-2</v>
      </c>
      <c r="G37" s="101"/>
      <c r="H37" s="100">
        <v>-2.5447263009999999</v>
      </c>
      <c r="I37" s="78"/>
    </row>
    <row r="38" spans="1:9" s="79" customFormat="1" ht="15" customHeight="1" x14ac:dyDescent="0.25">
      <c r="A38" s="102" t="s">
        <v>170</v>
      </c>
      <c r="B38" s="103">
        <v>6.3726436900000003</v>
      </c>
      <c r="C38" s="104">
        <v>-5.9569624235494834E-3</v>
      </c>
      <c r="D38" s="103">
        <v>6.3346820910000003</v>
      </c>
      <c r="E38" s="104">
        <v>2.7276654537327083E-2</v>
      </c>
      <c r="F38" s="103">
        <v>6.5074710260000002</v>
      </c>
      <c r="G38" s="104">
        <v>-7.6105654258198374E-3</v>
      </c>
      <c r="H38" s="103">
        <v>6.4579454920000003</v>
      </c>
      <c r="I38" s="78"/>
    </row>
    <row r="39" spans="1:9" ht="15" customHeight="1" x14ac:dyDescent="0.25">
      <c r="A39" s="97" t="s">
        <v>171</v>
      </c>
      <c r="B39" s="81">
        <v>6.4321365110000004</v>
      </c>
      <c r="C39" s="82">
        <v>0.15717429290735407</v>
      </c>
      <c r="D39" s="81">
        <v>7.4431030189999996</v>
      </c>
      <c r="E39" s="82">
        <v>-0.12670999616591494</v>
      </c>
      <c r="F39" s="81">
        <v>6.4999874640000002</v>
      </c>
      <c r="G39" s="82">
        <v>0.12448849978274357</v>
      </c>
      <c r="H39" s="81">
        <v>7.3091611519999997</v>
      </c>
      <c r="I39" s="78"/>
    </row>
    <row r="40" spans="1:9" ht="15" customHeight="1" x14ac:dyDescent="0.25">
      <c r="A40" s="97" t="s">
        <v>172</v>
      </c>
      <c r="B40" s="105">
        <v>5.9492822000000001E-2</v>
      </c>
      <c r="C40" s="82"/>
      <c r="D40" s="105">
        <v>1.1084209279999999</v>
      </c>
      <c r="E40" s="82"/>
      <c r="F40" s="105">
        <v>-7.483562E-3</v>
      </c>
      <c r="G40" s="82"/>
      <c r="H40" s="105">
        <v>0.85121565899999996</v>
      </c>
      <c r="I40" s="78"/>
    </row>
    <row r="41" spans="1:9" ht="15" customHeight="1" x14ac:dyDescent="0.25">
      <c r="A41" s="96" t="s">
        <v>173</v>
      </c>
      <c r="B41" s="76">
        <v>100.393842152</v>
      </c>
      <c r="C41" s="77">
        <v>6.5517845955544551E-2</v>
      </c>
      <c r="D41" s="76">
        <v>106.971430437</v>
      </c>
      <c r="E41" s="77">
        <v>5.8635672219920831E-2</v>
      </c>
      <c r="F41" s="76">
        <v>113.243772169</v>
      </c>
      <c r="G41" s="77">
        <v>5.1678069980452435E-2</v>
      </c>
      <c r="H41" s="76">
        <v>119.095991752</v>
      </c>
      <c r="I41" s="78"/>
    </row>
    <row r="42" spans="1:9" ht="15" customHeight="1" x14ac:dyDescent="0.25">
      <c r="A42" s="95" t="s">
        <v>174</v>
      </c>
      <c r="B42" s="84">
        <v>102.47637286200001</v>
      </c>
      <c r="C42" s="85">
        <v>5.9468684466483568E-2</v>
      </c>
      <c r="D42" s="84">
        <v>108.570507945</v>
      </c>
      <c r="E42" s="85">
        <v>4.2668414200905946E-2</v>
      </c>
      <c r="F42" s="84">
        <v>113.203039348</v>
      </c>
      <c r="G42" s="85">
        <v>3.7096546057305169E-2</v>
      </c>
      <c r="H42" s="84">
        <v>117.402481111</v>
      </c>
      <c r="I42" s="78"/>
    </row>
    <row r="43" spans="1:9" ht="15" customHeight="1" x14ac:dyDescent="0.25">
      <c r="A43" s="106" t="s">
        <v>175</v>
      </c>
      <c r="B43" s="107">
        <v>2.0825307099999999</v>
      </c>
      <c r="C43" s="108"/>
      <c r="D43" s="107">
        <v>1.5990775070000001</v>
      </c>
      <c r="E43" s="108"/>
      <c r="F43" s="107">
        <v>-4.0732821000000002E-2</v>
      </c>
      <c r="G43" s="108"/>
      <c r="H43" s="107">
        <v>-1.693510641</v>
      </c>
      <c r="I43" s="78"/>
    </row>
    <row r="44" spans="1:9" ht="19.5" customHeight="1" x14ac:dyDescent="0.25">
      <c r="A44" s="109" t="s">
        <v>588</v>
      </c>
      <c r="B44" s="110">
        <v>64.837625668000001</v>
      </c>
      <c r="C44" s="111">
        <v>1.2618755924059144E-2</v>
      </c>
      <c r="D44" s="110">
        <v>65.655795841</v>
      </c>
      <c r="E44" s="111">
        <v>-5.952131795742277E-4</v>
      </c>
      <c r="F44" s="110">
        <v>65.616716646</v>
      </c>
      <c r="G44" s="111">
        <v>1.3947210722799586E-2</v>
      </c>
      <c r="H44" s="110">
        <v>66.531886819999997</v>
      </c>
      <c r="I44" s="78"/>
    </row>
    <row r="45" spans="1:9" ht="15" customHeight="1" x14ac:dyDescent="0.2">
      <c r="A45" s="94" t="s">
        <v>176</v>
      </c>
      <c r="B45" s="103"/>
      <c r="C45" s="112"/>
      <c r="D45" s="103"/>
      <c r="E45" s="112"/>
      <c r="F45" s="103"/>
      <c r="G45" s="112"/>
      <c r="H45" s="103"/>
    </row>
    <row r="46" spans="1:9" ht="15" customHeight="1" x14ac:dyDescent="0.2">
      <c r="A46" s="97" t="s">
        <v>177</v>
      </c>
      <c r="B46" s="113">
        <v>0.1555026923052466</v>
      </c>
      <c r="C46" s="114">
        <v>-0.46785633277980077</v>
      </c>
      <c r="D46" s="113">
        <v>0.1508241289774486</v>
      </c>
      <c r="E46" s="114">
        <v>0.48399304953282152</v>
      </c>
      <c r="F46" s="113">
        <v>0.15566405947277681</v>
      </c>
      <c r="G46" s="114">
        <v>-0.92556170427105233</v>
      </c>
      <c r="H46" s="113">
        <v>0.14640844243006629</v>
      </c>
    </row>
    <row r="47" spans="1:9" ht="15" customHeight="1" x14ac:dyDescent="0.2">
      <c r="A47" s="97" t="s">
        <v>178</v>
      </c>
      <c r="B47" s="113">
        <v>8.0257178452003697E-2</v>
      </c>
      <c r="C47" s="114">
        <v>-4.6874322808736213E-2</v>
      </c>
      <c r="D47" s="113">
        <v>7.9788435223916335E-2</v>
      </c>
      <c r="E47" s="114">
        <v>0.67510671248312426</v>
      </c>
      <c r="F47" s="113">
        <v>8.6539502348747577E-2</v>
      </c>
      <c r="G47" s="114">
        <v>-0.67125067855251241</v>
      </c>
      <c r="H47" s="113">
        <v>7.9826995563222453E-2</v>
      </c>
    </row>
    <row r="48" spans="1:9" ht="15" customHeight="1" x14ac:dyDescent="0.2">
      <c r="A48" s="97" t="s">
        <v>179</v>
      </c>
      <c r="B48" s="113">
        <v>0.76557559118967033</v>
      </c>
      <c r="C48" s="114">
        <v>-2.9326330452188798</v>
      </c>
      <c r="D48" s="113">
        <v>0.73624926073748154</v>
      </c>
      <c r="E48" s="114">
        <v>-3.9246314436900076</v>
      </c>
      <c r="F48" s="113">
        <v>0.69700294630058146</v>
      </c>
      <c r="G48" s="114">
        <v>-1.1058896022632991</v>
      </c>
      <c r="H48" s="113">
        <v>0.68594405027794847</v>
      </c>
    </row>
    <row r="49" spans="1:8" ht="15" customHeight="1" x14ac:dyDescent="0.25">
      <c r="A49" s="115" t="s">
        <v>180</v>
      </c>
      <c r="B49" s="116">
        <v>4.9232304588455031</v>
      </c>
      <c r="C49" s="117">
        <v>-4.1722004402074298E-2</v>
      </c>
      <c r="D49" s="116">
        <v>4.8815084544434288</v>
      </c>
      <c r="E49" s="117">
        <v>-0.40389847394259082</v>
      </c>
      <c r="F49" s="116">
        <v>4.477609980500838</v>
      </c>
      <c r="G49" s="117">
        <v>0.20753002162436474</v>
      </c>
      <c r="H49" s="116">
        <v>4.6851400021252028</v>
      </c>
    </row>
    <row r="50" spans="1:8" ht="15" customHeight="1" x14ac:dyDescent="0.2">
      <c r="A50" s="1710" t="s">
        <v>2023</v>
      </c>
      <c r="B50" s="1710"/>
      <c r="C50" s="1710"/>
      <c r="D50" s="1710"/>
      <c r="E50" s="1710"/>
      <c r="F50" s="1710"/>
      <c r="G50" s="1710"/>
      <c r="H50" s="1711"/>
    </row>
    <row r="51" spans="1:8" ht="12.75" customHeight="1" x14ac:dyDescent="0.2">
      <c r="A51" s="1710" t="s">
        <v>197</v>
      </c>
      <c r="B51" s="1710"/>
      <c r="C51" s="1710"/>
      <c r="D51" s="1710"/>
      <c r="E51" s="1710"/>
      <c r="F51" s="1710"/>
      <c r="G51" s="1710"/>
      <c r="H51" s="1711"/>
    </row>
    <row r="52" spans="1:8" ht="12.75" customHeight="1" x14ac:dyDescent="0.25">
      <c r="A52" s="1634" t="s">
        <v>182</v>
      </c>
      <c r="B52" s="1635"/>
      <c r="C52" s="1636"/>
      <c r="D52" s="1635"/>
      <c r="E52" s="1636"/>
      <c r="F52" s="1635"/>
      <c r="G52" s="1637"/>
      <c r="H52" s="1638"/>
    </row>
  </sheetData>
  <mergeCells count="3">
    <mergeCell ref="G4:H4"/>
    <mergeCell ref="A50:H50"/>
    <mergeCell ref="A51:H51"/>
  </mergeCells>
  <pageMargins left="0.7" right="0.7" top="0.75" bottom="0.75" header="0.3" footer="0.3"/>
  <pageSetup paperSize="9" scale="6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Z105"/>
  <sheetViews>
    <sheetView workbookViewId="0">
      <pane xSplit="1" ySplit="3" topLeftCell="H4" activePane="bottomRight" state="frozen"/>
      <selection pane="topRight" activeCell="B1" sqref="B1"/>
      <selection pane="bottomLeft" activeCell="A4" sqref="A4"/>
      <selection pane="bottomRight" activeCell="AA11" sqref="AA11"/>
    </sheetView>
  </sheetViews>
  <sheetFormatPr baseColWidth="10" defaultRowHeight="15" x14ac:dyDescent="0.25"/>
  <cols>
    <col min="1" max="1" width="56.7109375" customWidth="1"/>
    <col min="2" max="10" width="8.5703125" customWidth="1"/>
    <col min="11" max="14" width="10" customWidth="1"/>
    <col min="15" max="22" width="8.140625" customWidth="1"/>
  </cols>
  <sheetData>
    <row r="1" spans="1:26" ht="15.75" x14ac:dyDescent="0.25">
      <c r="A1" s="532" t="s">
        <v>504</v>
      </c>
      <c r="P1" s="532" t="s">
        <v>496</v>
      </c>
    </row>
    <row r="2" spans="1:26" ht="15.75" x14ac:dyDescent="0.25">
      <c r="A2" s="213"/>
      <c r="B2" s="532" t="s">
        <v>495</v>
      </c>
      <c r="P2" s="532"/>
    </row>
    <row r="3" spans="1:26" ht="33" customHeight="1" x14ac:dyDescent="0.25">
      <c r="A3" s="70" t="s">
        <v>144</v>
      </c>
      <c r="B3" s="533" t="s">
        <v>497</v>
      </c>
      <c r="C3" s="533" t="s">
        <v>498</v>
      </c>
      <c r="D3" s="533" t="s">
        <v>499</v>
      </c>
      <c r="E3" s="533" t="s">
        <v>515</v>
      </c>
      <c r="F3" s="533" t="s">
        <v>500</v>
      </c>
      <c r="G3" s="533" t="s">
        <v>501</v>
      </c>
      <c r="H3" s="533" t="s">
        <v>527</v>
      </c>
      <c r="I3" s="533" t="s">
        <v>145</v>
      </c>
      <c r="J3" s="533" t="s">
        <v>146</v>
      </c>
      <c r="K3" s="533" t="s">
        <v>1993</v>
      </c>
      <c r="L3" s="533" t="s">
        <v>2028</v>
      </c>
      <c r="M3" s="533" t="s">
        <v>2029</v>
      </c>
      <c r="N3" s="566"/>
      <c r="P3" s="534">
        <v>2014</v>
      </c>
      <c r="Q3" s="534">
        <v>2015</v>
      </c>
      <c r="R3" s="534">
        <v>2016</v>
      </c>
      <c r="S3" s="534">
        <v>2017</v>
      </c>
      <c r="T3" s="534">
        <v>2018</v>
      </c>
      <c r="U3" s="534">
        <v>2019</v>
      </c>
      <c r="V3" s="534">
        <v>2020</v>
      </c>
      <c r="W3" s="534">
        <v>2021</v>
      </c>
      <c r="X3" s="534">
        <v>2022</v>
      </c>
      <c r="Y3" s="534">
        <v>2023</v>
      </c>
      <c r="Z3" s="534">
        <v>2024</v>
      </c>
    </row>
    <row r="4" spans="1:26" s="256" customFormat="1" x14ac:dyDescent="0.25">
      <c r="A4" s="215" t="s">
        <v>147</v>
      </c>
      <c r="B4" s="535">
        <v>2.8825973033553609E-2</v>
      </c>
      <c r="C4" s="535">
        <v>1.8663336890776705E-2</v>
      </c>
      <c r="D4" s="535">
        <v>2.5782351192609188E-3</v>
      </c>
      <c r="E4" s="535">
        <v>-1.4644037655318964E-2</v>
      </c>
      <c r="F4" s="535">
        <v>3.6060548059653197E-3</v>
      </c>
      <c r="G4" s="535">
        <v>-5.3781301859335828E-3</v>
      </c>
      <c r="H4" s="571">
        <v>8.8786638647930793E-3</v>
      </c>
      <c r="I4" s="535">
        <v>-7.5503036811923607E-3</v>
      </c>
      <c r="J4" s="535">
        <v>2.7304087840489544E-2</v>
      </c>
      <c r="K4" s="535">
        <v>5.8786877131330462E-2</v>
      </c>
      <c r="L4" s="535">
        <v>4.9661610136752188E-2</v>
      </c>
      <c r="M4" s="535">
        <v>4.1588317593068469E-2</v>
      </c>
      <c r="N4" s="535"/>
      <c r="P4" s="536">
        <v>100</v>
      </c>
      <c r="Q4" s="536">
        <v>100.25782351192609</v>
      </c>
      <c r="R4" s="536">
        <v>98.789644169177123</v>
      </c>
      <c r="S4" s="536">
        <v>99.14588504031299</v>
      </c>
      <c r="T4" s="536">
        <v>98.612665563166587</v>
      </c>
      <c r="U4" s="536">
        <v>99.488214273513194</v>
      </c>
      <c r="V4" s="536">
        <v>98.737048043048631</v>
      </c>
      <c r="W4" s="536">
        <v>101.43297307592667</v>
      </c>
      <c r="X4" s="536">
        <v>107.39590080120672</v>
      </c>
      <c r="Y4" s="536">
        <v>112.72935415890753</v>
      </c>
      <c r="Z4" s="536">
        <v>117.41757834172967</v>
      </c>
    </row>
    <row r="5" spans="1:26" x14ac:dyDescent="0.25">
      <c r="A5" s="198" t="s">
        <v>35</v>
      </c>
      <c r="B5" s="537">
        <v>3.4947826936223558E-2</v>
      </c>
      <c r="C5" s="537">
        <v>-1.72382580644177E-2</v>
      </c>
      <c r="D5" s="537">
        <v>-1.7746132905126943E-2</v>
      </c>
      <c r="E5" s="537">
        <v>-2.0792371467422632E-2</v>
      </c>
      <c r="F5" s="537">
        <v>2.1597769987298232E-3</v>
      </c>
      <c r="G5" s="537">
        <v>2.0753735726466216E-2</v>
      </c>
      <c r="H5" s="538">
        <v>2.502939413960692E-2</v>
      </c>
      <c r="I5" s="537">
        <v>-6.2803345537955968E-2</v>
      </c>
      <c r="J5" s="537">
        <v>6.4867044037600019E-2</v>
      </c>
      <c r="K5" s="537">
        <v>0.11118307332381661</v>
      </c>
      <c r="L5" s="537">
        <v>8.4995108935864261E-2</v>
      </c>
      <c r="M5" s="537">
        <v>4.1207336748446233E-2</v>
      </c>
      <c r="N5" s="537"/>
      <c r="P5" s="441">
        <v>100</v>
      </c>
      <c r="Q5" s="441">
        <v>98.22538670948731</v>
      </c>
      <c r="R5" s="441">
        <v>96.183047981492408</v>
      </c>
      <c r="S5" s="441">
        <v>96.390781916190562</v>
      </c>
      <c r="T5" s="441">
        <v>98.391250730546616</v>
      </c>
      <c r="U5" s="441">
        <v>100.85392412497035</v>
      </c>
      <c r="V5" s="441">
        <v>94.519960279291041</v>
      </c>
      <c r="W5" s="441">
        <v>100.65119070516002</v>
      </c>
      <c r="X5" s="441">
        <v>111.84189942146128</v>
      </c>
      <c r="Y5" s="441">
        <v>121.34791383188512</v>
      </c>
      <c r="Z5" s="441">
        <v>126.34833818087705</v>
      </c>
    </row>
    <row r="6" spans="1:26" x14ac:dyDescent="0.25">
      <c r="A6" s="198" t="s">
        <v>37</v>
      </c>
      <c r="B6" s="537">
        <v>2.6208673266438831E-2</v>
      </c>
      <c r="C6" s="537">
        <v>4.0400965759870733E-2</v>
      </c>
      <c r="D6" s="537">
        <v>1.3913075401809305E-2</v>
      </c>
      <c r="E6" s="537">
        <v>-2.6025031978127444E-4</v>
      </c>
      <c r="F6" s="537">
        <v>1.8650733383611007E-2</v>
      </c>
      <c r="G6" s="537">
        <v>4.8493058103571407E-4</v>
      </c>
      <c r="H6" s="538">
        <v>1.0350756476867673E-2</v>
      </c>
      <c r="I6" s="537">
        <v>5.2212801895563654E-3</v>
      </c>
      <c r="J6" s="537">
        <v>2.5320522546744328E-2</v>
      </c>
      <c r="K6" s="537">
        <v>4.8952149910017395E-2</v>
      </c>
      <c r="L6" s="537">
        <v>3.6226010805537001E-2</v>
      </c>
      <c r="M6" s="537">
        <v>4.3350682642436356E-2</v>
      </c>
      <c r="N6" s="537"/>
      <c r="P6" s="441">
        <v>100</v>
      </c>
      <c r="Q6" s="441">
        <v>101.39130754018093</v>
      </c>
      <c r="R6" s="441">
        <v>101.36492041997056</v>
      </c>
      <c r="S6" s="441">
        <v>103.25545052517438</v>
      </c>
      <c r="T6" s="441">
        <v>103.30552225079266</v>
      </c>
      <c r="U6" s="441">
        <v>104.37481255432625</v>
      </c>
      <c r="V6" s="441">
        <v>104.91978269540482</v>
      </c>
      <c r="W6" s="441">
        <v>107.57640641874333</v>
      </c>
      <c r="X6" s="441">
        <v>112.84250279253462</v>
      </c>
      <c r="Y6" s="441">
        <v>116.93033651779123</v>
      </c>
      <c r="Z6" s="441">
        <v>121.99934642744729</v>
      </c>
    </row>
    <row r="7" spans="1:26" x14ac:dyDescent="0.25">
      <c r="A7" s="198" t="s">
        <v>148</v>
      </c>
      <c r="B7" s="537">
        <v>1.6315558038580313E-2</v>
      </c>
      <c r="C7" s="537">
        <v>-4.5300729292797604E-3</v>
      </c>
      <c r="D7" s="537">
        <v>1.6011751871255031E-2</v>
      </c>
      <c r="E7" s="537">
        <v>-8.9063935302520436E-2</v>
      </c>
      <c r="F7" s="537">
        <v>-9.1099655550161973E-2</v>
      </c>
      <c r="G7" s="537">
        <v>-6.6614787374915663E-2</v>
      </c>
      <c r="H7" s="538">
        <v>-6.7152263665031908E-2</v>
      </c>
      <c r="I7" s="537">
        <v>-8.1107662133338865E-2</v>
      </c>
      <c r="J7" s="537">
        <v>-7.4372421709200776E-2</v>
      </c>
      <c r="K7" s="537">
        <v>-6.1084985236058209E-2</v>
      </c>
      <c r="L7" s="537">
        <v>0.16832974352108665</v>
      </c>
      <c r="M7" s="537">
        <v>9.2899810901398538E-2</v>
      </c>
      <c r="N7" s="537"/>
      <c r="P7" s="441">
        <v>100</v>
      </c>
      <c r="Q7" s="441">
        <v>101.60117518712551</v>
      </c>
      <c r="R7" s="441">
        <v>92.552174693599312</v>
      </c>
      <c r="S7" s="441">
        <v>84.120703458593994</v>
      </c>
      <c r="T7" s="441">
        <v>78.517020683871422</v>
      </c>
      <c r="U7" s="441">
        <v>73.244425008715325</v>
      </c>
      <c r="V7" s="441">
        <v>67.303740931957762</v>
      </c>
      <c r="W7" s="441">
        <v>62.298198728759402</v>
      </c>
      <c r="X7" s="441">
        <v>58.492714179180112</v>
      </c>
      <c r="Y7" s="441">
        <v>68.338777846873228</v>
      </c>
      <c r="Z7" s="441">
        <v>74.687437386080433</v>
      </c>
    </row>
    <row r="8" spans="1:26" x14ac:dyDescent="0.25">
      <c r="A8" s="198" t="s">
        <v>39</v>
      </c>
      <c r="B8" s="537">
        <v>2.473719218958248E-2</v>
      </c>
      <c r="C8" s="537">
        <v>1.805278545490463E-2</v>
      </c>
      <c r="D8" s="537">
        <v>-1.9035947355132254E-2</v>
      </c>
      <c r="E8" s="537">
        <v>-4.3159357579331759E-2</v>
      </c>
      <c r="F8" s="537">
        <v>-3.4287028513983242E-2</v>
      </c>
      <c r="G8" s="537">
        <v>-6.459365573553133E-2</v>
      </c>
      <c r="H8" s="538">
        <v>-4.6620732582486335E-3</v>
      </c>
      <c r="I8" s="537">
        <v>4.6221062216507125E-3</v>
      </c>
      <c r="J8" s="537">
        <v>-2.8945512852298627E-3</v>
      </c>
      <c r="K8" s="537">
        <v>3.1374898759364278E-2</v>
      </c>
      <c r="L8" s="537">
        <v>4.7088348496702626E-2</v>
      </c>
      <c r="M8" s="537">
        <v>4.7170823696906394E-2</v>
      </c>
      <c r="N8" s="537"/>
      <c r="P8" s="441">
        <v>100</v>
      </c>
      <c r="Q8" s="441">
        <v>98.096405264486776</v>
      </c>
      <c r="R8" s="441">
        <v>93.862627432429747</v>
      </c>
      <c r="S8" s="441">
        <v>90.644356849256638</v>
      </c>
      <c r="T8" s="441">
        <v>84.789306468567105</v>
      </c>
      <c r="U8" s="441">
        <v>84.394012510294544</v>
      </c>
      <c r="V8" s="441">
        <v>84.784090600588442</v>
      </c>
      <c r="W8" s="441">
        <v>84.53867870217347</v>
      </c>
      <c r="X8" s="441">
        <v>87.191071187704594</v>
      </c>
      <c r="Y8" s="441">
        <v>91.296754744252226</v>
      </c>
      <c r="Z8" s="441">
        <v>95.603297866393049</v>
      </c>
    </row>
    <row r="9" spans="1:26" x14ac:dyDescent="0.25">
      <c r="A9" s="198" t="s">
        <v>149</v>
      </c>
      <c r="B9" s="537">
        <v>4.9762985123040337E-2</v>
      </c>
      <c r="C9" s="537">
        <v>-1.0773452506683823E-2</v>
      </c>
      <c r="D9" s="537">
        <v>4.6920657227319529E-2</v>
      </c>
      <c r="E9" s="537">
        <v>-5.385060836256006E-3</v>
      </c>
      <c r="F9" s="537">
        <v>1.3218830305706808E-2</v>
      </c>
      <c r="G9" s="537">
        <v>-1.6285261846163968E-3</v>
      </c>
      <c r="H9" s="538">
        <v>-2.1733159770863653E-2</v>
      </c>
      <c r="I9" s="537">
        <v>0.15726436151782397</v>
      </c>
      <c r="J9" s="537">
        <v>7.9715137437279537E-3</v>
      </c>
      <c r="K9" s="537">
        <v>4.0148775723767294E-2</v>
      </c>
      <c r="L9" s="537">
        <v>-2.4280140701541164E-2</v>
      </c>
      <c r="M9" s="537">
        <v>-2.1528491251604387E-2</v>
      </c>
      <c r="N9" s="537"/>
      <c r="P9" s="441">
        <v>100</v>
      </c>
      <c r="Q9" s="441">
        <v>104.69206572273195</v>
      </c>
      <c r="R9" s="441">
        <v>104.12829257974172</v>
      </c>
      <c r="S9" s="441">
        <v>105.50474680937631</v>
      </c>
      <c r="T9" s="441">
        <v>105.33292956659592</v>
      </c>
      <c r="U9" s="441">
        <v>103.04371217919197</v>
      </c>
      <c r="V9" s="441">
        <v>119.24881578347902</v>
      </c>
      <c r="W9" s="441">
        <v>120.19940935742031</v>
      </c>
      <c r="X9" s="441">
        <v>125.02526848584067</v>
      </c>
      <c r="Y9" s="441">
        <v>121.98963728737043</v>
      </c>
      <c r="Z9" s="441">
        <v>119.36338444824288</v>
      </c>
    </row>
    <row r="10" spans="1:26" s="256" customFormat="1" x14ac:dyDescent="0.25">
      <c r="A10" s="216" t="s">
        <v>150</v>
      </c>
      <c r="B10" s="535">
        <v>1.159462276648715E-2</v>
      </c>
      <c r="C10" s="535">
        <v>3.327958960116062E-3</v>
      </c>
      <c r="D10" s="535">
        <v>8.8837267772392536E-3</v>
      </c>
      <c r="E10" s="535">
        <v>-1.2432070441911747E-2</v>
      </c>
      <c r="F10" s="535">
        <v>5.3387247981431241E-3</v>
      </c>
      <c r="G10" s="535">
        <v>7.8823843905888591E-3</v>
      </c>
      <c r="H10" s="571">
        <v>1.5228408936042159E-2</v>
      </c>
      <c r="I10" s="535">
        <v>-1.8044953348167581E-2</v>
      </c>
      <c r="J10" s="535">
        <v>3.7819930137878544E-2</v>
      </c>
      <c r="K10" s="535">
        <v>5.2953454839787195E-2</v>
      </c>
      <c r="L10" s="535">
        <v>5.5678515247941762E-2</v>
      </c>
      <c r="M10" s="535">
        <v>3.0294224406027137E-2</v>
      </c>
      <c r="N10" s="535"/>
      <c r="P10" s="536">
        <v>100</v>
      </c>
      <c r="Q10" s="536">
        <v>100.88837267772392</v>
      </c>
      <c r="R10" s="536">
        <v>99.634121321824608</v>
      </c>
      <c r="S10" s="536">
        <v>100.16604047606663</v>
      </c>
      <c r="T10" s="536">
        <v>100.95558770998227</v>
      </c>
      <c r="U10" s="536">
        <v>102.49298068400834</v>
      </c>
      <c r="V10" s="536">
        <v>100.64349962905078</v>
      </c>
      <c r="W10" s="536">
        <v>104.44982975385308</v>
      </c>
      <c r="X10" s="536">
        <v>109.98080909674719</v>
      </c>
      <c r="Y10" s="536">
        <v>116.10437725729801</v>
      </c>
      <c r="Z10" s="536">
        <v>119.62166931645262</v>
      </c>
    </row>
    <row r="11" spans="1:26" x14ac:dyDescent="0.25">
      <c r="A11" s="198" t="s">
        <v>60</v>
      </c>
      <c r="B11" s="537">
        <v>2.3470291191604487E-2</v>
      </c>
      <c r="C11" s="537">
        <v>9.5779502309409903E-3</v>
      </c>
      <c r="D11" s="537">
        <v>3.2814232905190366E-2</v>
      </c>
      <c r="E11" s="538">
        <v>5.7305797548954374E-3</v>
      </c>
      <c r="F11" s="537">
        <v>1.1638549067182424E-2</v>
      </c>
      <c r="G11" s="537">
        <v>1.2081517169026723E-2</v>
      </c>
      <c r="H11" s="538">
        <v>1.8899473512976162E-2</v>
      </c>
      <c r="I11" s="537">
        <v>1.2885478821045293E-3</v>
      </c>
      <c r="J11" s="537">
        <v>2.5534257305637187E-2</v>
      </c>
      <c r="K11" s="537">
        <v>4.5917146973605272E-2</v>
      </c>
      <c r="L11" s="537">
        <v>6.4322744120345776E-2</v>
      </c>
      <c r="M11" s="537">
        <v>2.5699586776442018E-2</v>
      </c>
      <c r="N11" s="537"/>
      <c r="P11" s="441">
        <v>100</v>
      </c>
      <c r="Q11" s="441">
        <v>103.28142329051903</v>
      </c>
      <c r="R11" s="441">
        <v>103.87328572388446</v>
      </c>
      <c r="S11" s="441">
        <v>105.08222005655135</v>
      </c>
      <c r="T11" s="441">
        <v>106.35177270232401</v>
      </c>
      <c r="U11" s="441">
        <v>108.36176521356964</v>
      </c>
      <c r="V11" s="441">
        <v>108.5013945366367</v>
      </c>
      <c r="W11" s="441">
        <v>108.04076586727768</v>
      </c>
      <c r="X11" s="441">
        <v>113.00168959274635</v>
      </c>
      <c r="Y11" s="441">
        <v>123.8671423000239</v>
      </c>
      <c r="Z11" s="441">
        <v>127.05047667231325</v>
      </c>
    </row>
    <row r="12" spans="1:26" x14ac:dyDescent="0.25">
      <c r="A12" s="539" t="s">
        <v>151</v>
      </c>
      <c r="B12" s="537">
        <v>3.0841292354809591E-2</v>
      </c>
      <c r="C12" s="537">
        <v>1.2332846349482951E-2</v>
      </c>
      <c r="D12" s="537">
        <v>3.1898695008145239E-2</v>
      </c>
      <c r="E12" s="538">
        <v>2.7729937465534871E-3</v>
      </c>
      <c r="F12" s="537">
        <v>8.4132853535510144E-3</v>
      </c>
      <c r="G12" s="537">
        <v>1.4070932393789981E-2</v>
      </c>
      <c r="H12" s="538">
        <v>1.7067563315929402E-2</v>
      </c>
      <c r="I12" s="537">
        <v>1.2751821062554347E-2</v>
      </c>
      <c r="J12" s="537">
        <v>-2.6367268987906867E-3</v>
      </c>
      <c r="K12" s="537">
        <v>3.6455755855337557E-2</v>
      </c>
      <c r="L12" s="537">
        <v>7.4525524521286801E-2</v>
      </c>
      <c r="M12" s="537">
        <v>4.3494882064679885E-2</v>
      </c>
      <c r="N12" s="537"/>
      <c r="P12" s="441">
        <v>100</v>
      </c>
      <c r="Q12" s="441">
        <v>103.18986950081452</v>
      </c>
      <c r="R12" s="441">
        <v>103.47601436364795</v>
      </c>
      <c r="S12" s="441">
        <v>104.34658759973746</v>
      </c>
      <c r="T12" s="441">
        <v>105.81484137937605</v>
      </c>
      <c r="U12" s="441">
        <v>107.62084288438358</v>
      </c>
      <c r="V12" s="441">
        <v>108.99320461544652</v>
      </c>
      <c r="W12" s="441">
        <v>111.53220659242635</v>
      </c>
      <c r="X12" s="441">
        <v>115.59819748596691</v>
      </c>
      <c r="Y12" s="441">
        <v>121.06547144746632</v>
      </c>
      <c r="Z12" s="441">
        <v>126.33119985017873</v>
      </c>
    </row>
    <row r="13" spans="1:26" x14ac:dyDescent="0.25">
      <c r="A13" s="1434" t="s">
        <v>1948</v>
      </c>
      <c r="B13" s="537">
        <v>4.7928633404114906E-2</v>
      </c>
      <c r="C13" s="537">
        <v>4.4383783842744329E-2</v>
      </c>
      <c r="D13" s="537">
        <v>-6.1331139158854464E-3</v>
      </c>
      <c r="E13" s="538">
        <v>-2.3473986144250114E-2</v>
      </c>
      <c r="F13" s="537">
        <v>3.4150067309003829E-2</v>
      </c>
      <c r="G13" s="537">
        <v>-1.254828731562152E-2</v>
      </c>
      <c r="H13" s="538">
        <v>-1.6224379964057345E-2</v>
      </c>
      <c r="I13" s="537">
        <v>-7.9046610841670972E-3</v>
      </c>
      <c r="J13" s="537">
        <v>5.1417191658713612E-3</v>
      </c>
      <c r="K13" s="537">
        <v>-1.3793095636364106E-3</v>
      </c>
      <c r="L13" s="537">
        <v>3.6566672180085025E-3</v>
      </c>
      <c r="M13" s="537">
        <v>8.6951129555881135E-3</v>
      </c>
      <c r="N13" s="537"/>
      <c r="P13" s="441">
        <v>100</v>
      </c>
      <c r="Q13" s="441">
        <v>99.386688608411461</v>
      </c>
      <c r="R13" s="441">
        <v>97.053686857094704</v>
      </c>
      <c r="S13" s="441">
        <v>100.36807679585147</v>
      </c>
      <c r="T13" s="441">
        <v>99.108629330900754</v>
      </c>
      <c r="U13" s="441">
        <v>97.500653270919301</v>
      </c>
      <c r="V13" s="441">
        <v>96.729943651327801</v>
      </c>
      <c r="W13" s="441">
        <v>91.105745361101128</v>
      </c>
      <c r="X13" s="441">
        <v>90.980082335222335</v>
      </c>
      <c r="Y13" s="441">
        <v>97.448232810530612</v>
      </c>
      <c r="Z13" s="441">
        <v>98.295556202140631</v>
      </c>
    </row>
    <row r="14" spans="1:26" x14ac:dyDescent="0.25">
      <c r="A14" s="539" t="s">
        <v>152</v>
      </c>
      <c r="B14" s="537">
        <v>-2.3563442662469236E-2</v>
      </c>
      <c r="C14" s="537">
        <v>-8.9802554798364964E-3</v>
      </c>
      <c r="D14" s="537">
        <v>3.911434244790768E-2</v>
      </c>
      <c r="E14" s="538">
        <v>2.884542357489539E-2</v>
      </c>
      <c r="F14" s="537">
        <v>3.3364382075281585E-2</v>
      </c>
      <c r="G14" s="537">
        <v>-9.9589211354911278E-4</v>
      </c>
      <c r="H14" s="538">
        <v>3.272319730158757E-2</v>
      </c>
      <c r="I14" s="537">
        <v>-6.2296969313758055E-2</v>
      </c>
      <c r="J14" s="537">
        <v>0.1943019446430021</v>
      </c>
      <c r="K14" s="537">
        <v>9.3252051692063409E-2</v>
      </c>
      <c r="L14" s="537">
        <v>1.5930527313928744E-2</v>
      </c>
      <c r="M14" s="537">
        <v>-6.3572338840439224E-2</v>
      </c>
      <c r="N14" s="537"/>
      <c r="P14" s="441">
        <v>100</v>
      </c>
      <c r="Q14" s="441">
        <v>103.91143424479077</v>
      </c>
      <c r="R14" s="441">
        <v>106.90880357985665</v>
      </c>
      <c r="S14" s="441">
        <v>110.47574974970622</v>
      </c>
      <c r="T14" s="441">
        <v>110.36572782179206</v>
      </c>
      <c r="U14" s="441">
        <v>113.97724730863787</v>
      </c>
      <c r="V14" s="441">
        <v>106.87681023058505</v>
      </c>
      <c r="W14" s="441">
        <v>113.62283385698227</v>
      </c>
      <c r="X14" s="441">
        <v>124.21839623321232</v>
      </c>
      <c r="Y14" s="441">
        <v>141.769215005729</v>
      </c>
      <c r="Z14" s="441">
        <v>132.75661443224172</v>
      </c>
    </row>
    <row r="15" spans="1:26" x14ac:dyDescent="0.25">
      <c r="A15" s="1433" t="s">
        <v>214</v>
      </c>
      <c r="B15" s="537"/>
      <c r="C15" s="537"/>
      <c r="D15" s="537"/>
      <c r="E15" s="538"/>
      <c r="F15" s="537"/>
      <c r="G15" s="537"/>
      <c r="H15" s="538"/>
      <c r="I15" s="537"/>
      <c r="J15" s="537"/>
      <c r="K15" s="537">
        <v>0.10767369141218364</v>
      </c>
      <c r="L15" s="537">
        <v>0.82053157097969498</v>
      </c>
      <c r="M15" s="538">
        <v>-2.0207138037962036E-2</v>
      </c>
      <c r="N15" s="537"/>
      <c r="P15" s="441"/>
      <c r="Q15" s="441"/>
      <c r="R15" s="441"/>
      <c r="S15" s="441"/>
      <c r="T15" s="441"/>
      <c r="U15" s="441"/>
      <c r="V15" s="441"/>
      <c r="W15" s="441"/>
      <c r="X15" s="441"/>
      <c r="Y15" s="441"/>
      <c r="Z15" s="441"/>
    </row>
    <row r="16" spans="1:26" x14ac:dyDescent="0.25">
      <c r="A16" s="198" t="s">
        <v>153</v>
      </c>
      <c r="B16" s="537">
        <v>-1.7314524854647351E-2</v>
      </c>
      <c r="C16" s="537">
        <v>-3.9349293750218117E-2</v>
      </c>
      <c r="D16" s="537">
        <v>-7.3571517878870951E-2</v>
      </c>
      <c r="E16" s="538">
        <v>-8.4957325174678466E-2</v>
      </c>
      <c r="F16" s="537">
        <v>-3.2230619785087788E-2</v>
      </c>
      <c r="G16" s="537">
        <v>-2.8917380474811072E-3</v>
      </c>
      <c r="H16" s="538">
        <v>7.2403805779639452E-3</v>
      </c>
      <c r="I16" s="537">
        <v>1.1614521214970974E-2</v>
      </c>
      <c r="J16" s="537">
        <v>3.7595003163386931E-2</v>
      </c>
      <c r="K16" s="537">
        <v>2.2600892033830755E-2</v>
      </c>
      <c r="L16" s="537">
        <v>2.9483114392168774E-2</v>
      </c>
      <c r="M16" s="537">
        <v>3.2923656213887931E-2</v>
      </c>
      <c r="N16" s="537"/>
      <c r="P16" s="441">
        <v>100</v>
      </c>
      <c r="Q16" s="441">
        <v>92.642848212112909</v>
      </c>
      <c r="R16" s="441">
        <v>84.772159631448048</v>
      </c>
      <c r="S16" s="441">
        <v>82.039900386006082</v>
      </c>
      <c r="T16" s="441">
        <v>81.802662484648309</v>
      </c>
      <c r="U16" s="441">
        <v>82.394944893327903</v>
      </c>
      <c r="V16" s="441">
        <v>83.351922728797831</v>
      </c>
      <c r="W16" s="441">
        <v>86.485538527461372</v>
      </c>
      <c r="X16" s="441">
        <v>88.440188846208244</v>
      </c>
      <c r="Y16" s="441">
        <v>91.047681044402481</v>
      </c>
      <c r="Z16" s="441">
        <v>94.045303594180112</v>
      </c>
    </row>
    <row r="17" spans="1:26" x14ac:dyDescent="0.25">
      <c r="A17" s="539" t="s">
        <v>154</v>
      </c>
      <c r="B17" s="537">
        <v>-8.1304250590974458E-4</v>
      </c>
      <c r="C17" s="537">
        <v>-3.972030622835121E-2</v>
      </c>
      <c r="D17" s="537">
        <v>-8.3543855488669938E-2</v>
      </c>
      <c r="E17" s="537">
        <v>-0.13968796440270559</v>
      </c>
      <c r="F17" s="537">
        <v>-5.6321551698535588E-2</v>
      </c>
      <c r="G17" s="537">
        <v>-3.8890365885222433E-3</v>
      </c>
      <c r="H17" s="538">
        <v>5.0760505043205839E-3</v>
      </c>
      <c r="I17" s="537">
        <v>3.5613100564104716E-3</v>
      </c>
      <c r="J17" s="537">
        <v>5.4122049602389755E-3</v>
      </c>
      <c r="K17" s="537">
        <v>6.3381584958430714E-3</v>
      </c>
      <c r="L17" s="537">
        <v>2.6006820380854112E-2</v>
      </c>
      <c r="M17" s="537">
        <v>1.9964593731670366E-2</v>
      </c>
      <c r="N17" s="537"/>
      <c r="P17" s="441">
        <v>100</v>
      </c>
      <c r="Q17" s="441">
        <v>91.645614451133</v>
      </c>
      <c r="R17" s="441">
        <v>78.843825122019055</v>
      </c>
      <c r="S17" s="441">
        <v>74.403218549298956</v>
      </c>
      <c r="T17" s="441">
        <v>74.113861710056909</v>
      </c>
      <c r="U17" s="441">
        <v>74.490067415167388</v>
      </c>
      <c r="V17" s="441">
        <v>74.755349641355721</v>
      </c>
      <c r="W17" s="441">
        <v>75.159940915489059</v>
      </c>
      <c r="X17" s="441">
        <v>75.636316533549632</v>
      </c>
      <c r="Y17" s="441">
        <v>77.603376638471758</v>
      </c>
      <c r="Z17" s="441">
        <v>79.152696525264645</v>
      </c>
    </row>
    <row r="18" spans="1:26" x14ac:dyDescent="0.25">
      <c r="A18" s="539" t="s">
        <v>155</v>
      </c>
      <c r="B18" s="537">
        <v>-2.4405012759174172E-2</v>
      </c>
      <c r="C18" s="537">
        <v>-4.5939300956056028E-3</v>
      </c>
      <c r="D18" s="537">
        <v>-3.849935700950613E-2</v>
      </c>
      <c r="E18" s="537">
        <v>4.3040889476230193E-2</v>
      </c>
      <c r="F18" s="537">
        <v>0.27466839066223159</v>
      </c>
      <c r="G18" s="537">
        <v>0.15832967641650963</v>
      </c>
      <c r="H18" s="538">
        <v>4.8863423158133523E-2</v>
      </c>
      <c r="I18" s="537">
        <v>0.14668512968094816</v>
      </c>
      <c r="J18" s="537">
        <v>4.826152314523946E-2</v>
      </c>
      <c r="K18" s="537">
        <v>7.9675270649433472E-2</v>
      </c>
      <c r="L18" s="537">
        <v>5.7232463173618964E-2</v>
      </c>
      <c r="M18" s="537">
        <v>4.8469404779083458E-2</v>
      </c>
      <c r="N18" s="537"/>
      <c r="P18" s="441">
        <v>100</v>
      </c>
      <c r="Q18" s="441">
        <v>96.15006429904939</v>
      </c>
      <c r="R18" s="441">
        <v>100.2884485896772</v>
      </c>
      <c r="S18" s="441">
        <v>127.83451536581579</v>
      </c>
      <c r="T18" s="441">
        <v>148.07451281854674</v>
      </c>
      <c r="U18" s="441">
        <v>155.30994039733386</v>
      </c>
      <c r="V18" s="441">
        <v>178.09159914525711</v>
      </c>
      <c r="W18" s="441">
        <v>186.68657097937864</v>
      </c>
      <c r="X18" s="441">
        <v>201.5608740487753</v>
      </c>
      <c r="Y18" s="441">
        <v>213.09669836765121</v>
      </c>
      <c r="Z18" s="441">
        <v>223.42536849791915</v>
      </c>
    </row>
    <row r="19" spans="1:26" x14ac:dyDescent="0.25">
      <c r="A19" s="539" t="s">
        <v>156</v>
      </c>
      <c r="B19" s="537">
        <v>-0.11914775771319097</v>
      </c>
      <c r="C19" s="537">
        <v>-3.9617285177089734E-2</v>
      </c>
      <c r="D19" s="537">
        <v>-6.4180754274870688E-3</v>
      </c>
      <c r="E19" s="537">
        <v>-9.2724747979687216E-2</v>
      </c>
      <c r="F19" s="537">
        <v>8.6709419265471821E-2</v>
      </c>
      <c r="G19" s="537">
        <v>-1.5623310341213448E-2</v>
      </c>
      <c r="H19" s="538">
        <v>1.3912528015531889E-2</v>
      </c>
      <c r="I19" s="537">
        <v>3.6073209590418154E-2</v>
      </c>
      <c r="J19" s="537">
        <v>0.20192661856690286</v>
      </c>
      <c r="K19" s="537">
        <v>8.52354851308601E-2</v>
      </c>
      <c r="L19" s="537">
        <v>3.9754648854668728E-2</v>
      </c>
      <c r="M19" s="537">
        <v>8.2000209906621935E-2</v>
      </c>
      <c r="N19" s="537"/>
      <c r="P19" s="441">
        <v>100</v>
      </c>
      <c r="Q19" s="441">
        <v>99.358192457251292</v>
      </c>
      <c r="R19" s="441">
        <v>90.145229101935413</v>
      </c>
      <c r="S19" s="441">
        <v>97.961669566917138</v>
      </c>
      <c r="T19" s="441">
        <v>96.43118400172979</v>
      </c>
      <c r="U19" s="441">
        <v>97.772785550724763</v>
      </c>
      <c r="V19" s="441">
        <v>101.29976373613506</v>
      </c>
      <c r="W19" s="441">
        <v>121.75488248899899</v>
      </c>
      <c r="X19" s="441">
        <v>132.13271896499967</v>
      </c>
      <c r="Y19" s="441">
        <v>137.38560885688835</v>
      </c>
      <c r="Z19" s="441">
        <v>148.65125762130225</v>
      </c>
    </row>
    <row r="20" spans="1:26" x14ac:dyDescent="0.25">
      <c r="A20" s="198" t="s">
        <v>157</v>
      </c>
      <c r="B20" s="537">
        <v>1.965055935345017E-3</v>
      </c>
      <c r="C20" s="537">
        <v>7.376987059014084E-2</v>
      </c>
      <c r="D20" s="537">
        <v>0.13242195125471001</v>
      </c>
      <c r="E20" s="537">
        <v>2.2871210672954501E-2</v>
      </c>
      <c r="F20" s="537">
        <v>-1.0545980096966945E-2</v>
      </c>
      <c r="G20" s="537">
        <v>-6.3399252941001238E-2</v>
      </c>
      <c r="H20" s="538">
        <v>-2.1114610365549291E-2</v>
      </c>
      <c r="I20" s="537">
        <v>7.2419139173564018E-2</v>
      </c>
      <c r="J20" s="537">
        <v>-2.7552003766798561E-2</v>
      </c>
      <c r="K20" s="537">
        <v>7.2168973139211667E-2</v>
      </c>
      <c r="L20" s="537">
        <v>6.5380444636116364E-2</v>
      </c>
      <c r="M20" s="537">
        <v>-2.9895144877285507E-3</v>
      </c>
      <c r="N20" s="537"/>
      <c r="P20" s="441">
        <v>100</v>
      </c>
      <c r="Q20" s="441">
        <v>113.242195125471</v>
      </c>
      <c r="R20" s="441">
        <v>115.83218122725347</v>
      </c>
      <c r="S20" s="441">
        <v>114.61061734944259</v>
      </c>
      <c r="T20" s="441">
        <v>107.34438983038098</v>
      </c>
      <c r="U20" s="441">
        <v>105.07785486418484</v>
      </c>
      <c r="V20" s="441">
        <v>112.6875026596538</v>
      </c>
      <c r="W20" s="441">
        <v>109.5827361619039</v>
      </c>
      <c r="X20" s="441">
        <v>117.49120970449366</v>
      </c>
      <c r="Y20" s="441">
        <v>125.17283727347406</v>
      </c>
      <c r="Z20" s="441">
        <v>124.79863126297492</v>
      </c>
    </row>
    <row r="21" spans="1:26" x14ac:dyDescent="0.25">
      <c r="A21" s="198" t="s">
        <v>94</v>
      </c>
      <c r="B21" s="537">
        <v>2.6224353735836425E-2</v>
      </c>
      <c r="C21" s="537">
        <v>2.0051994071806689E-2</v>
      </c>
      <c r="D21" s="537">
        <v>4.5517107710866922E-2</v>
      </c>
      <c r="E21" s="537">
        <v>3.6221608707696529E-2</v>
      </c>
      <c r="F21" s="537">
        <v>1.1310147207733934E-2</v>
      </c>
      <c r="G21" s="537">
        <v>9.3583006033927107E-2</v>
      </c>
      <c r="H21" s="538">
        <v>2.6291631640376512E-2</v>
      </c>
      <c r="I21" s="537">
        <v>-0.22688465712946337</v>
      </c>
      <c r="J21" s="537">
        <v>0.18226066070765534</v>
      </c>
      <c r="K21" s="537">
        <v>0.13519601489268407</v>
      </c>
      <c r="L21" s="537">
        <v>5.8071239713046952E-2</v>
      </c>
      <c r="M21" s="537">
        <v>5.9489781827927857E-2</v>
      </c>
      <c r="N21" s="537"/>
      <c r="P21" s="441">
        <v>100</v>
      </c>
      <c r="Q21" s="441">
        <v>104.55171077108669</v>
      </c>
      <c r="R21" s="441">
        <v>108.33874192835725</v>
      </c>
      <c r="S21" s="441">
        <v>109.56406904786766</v>
      </c>
      <c r="T21" s="441">
        <v>119.81740398267587</v>
      </c>
      <c r="U21" s="441">
        <v>122.96759903229457</v>
      </c>
      <c r="V21" s="441">
        <v>95.068137487819087</v>
      </c>
      <c r="W21" s="441">
        <v>112.3953190385952</v>
      </c>
      <c r="X21" s="441">
        <v>127.5907182652051</v>
      </c>
      <c r="Y21" s="441">
        <v>135.00006942534441</v>
      </c>
      <c r="Z21" s="441">
        <v>143.03119410221325</v>
      </c>
    </row>
    <row r="22" spans="1:26" x14ac:dyDescent="0.25">
      <c r="A22" s="217" t="s">
        <v>158</v>
      </c>
      <c r="B22" s="537">
        <v>-1.4364202174581564E-3</v>
      </c>
      <c r="C22" s="537">
        <v>6.1540159926311455E-2</v>
      </c>
      <c r="D22" s="537">
        <v>-5.9921925967846179E-2</v>
      </c>
      <c r="E22" s="537">
        <v>4.107120447162993E-3</v>
      </c>
      <c r="F22" s="537">
        <v>7.6593035559151978E-2</v>
      </c>
      <c r="G22" s="537">
        <v>-6.9723599841343686E-2</v>
      </c>
      <c r="H22" s="538">
        <v>1.2195464374253451E-2</v>
      </c>
      <c r="I22" s="537">
        <v>-0.13255292549390452</v>
      </c>
      <c r="J22" s="537">
        <v>9.649267349378543E-2</v>
      </c>
      <c r="K22" s="537">
        <v>0.13390690256764981</v>
      </c>
      <c r="L22" s="537">
        <v>1.3994698513880577E-2</v>
      </c>
      <c r="M22" s="537">
        <v>7.3560923647323584E-2</v>
      </c>
      <c r="N22" s="537"/>
      <c r="P22" s="441">
        <v>100</v>
      </c>
      <c r="Q22" s="441">
        <v>94.007807403215381</v>
      </c>
      <c r="R22" s="441">
        <v>94.393908791194093</v>
      </c>
      <c r="S22" s="441">
        <v>101.62382480380538</v>
      </c>
      <c r="T22" s="441">
        <v>94.538245908838036</v>
      </c>
      <c r="U22" s="441">
        <v>95.69118371882368</v>
      </c>
      <c r="V22" s="441">
        <v>83.007037372918916</v>
      </c>
      <c r="W22" s="441">
        <v>91.016608327830426</v>
      </c>
      <c r="X22" s="441">
        <v>103.20436043122317</v>
      </c>
      <c r="Y22" s="441">
        <v>104.64867430811471</v>
      </c>
      <c r="Z22" s="441">
        <v>112.34672744868756</v>
      </c>
    </row>
    <row r="23" spans="1:26" s="256" customFormat="1" x14ac:dyDescent="0.25">
      <c r="A23" s="218" t="s">
        <v>159</v>
      </c>
      <c r="B23" s="535">
        <v>-7.7921450124606273E-2</v>
      </c>
      <c r="C23" s="535">
        <v>-8.5561485926840875E-2</v>
      </c>
      <c r="D23" s="535">
        <v>4.9598388655012648E-2</v>
      </c>
      <c r="E23" s="535">
        <v>1.2107976271005239E-3</v>
      </c>
      <c r="F23" s="535">
        <v>1.5856175189220556E-2</v>
      </c>
      <c r="G23" s="535">
        <v>8.7404155441862974E-2</v>
      </c>
      <c r="H23" s="571">
        <v>4.9153841265906495E-2</v>
      </c>
      <c r="I23" s="535">
        <v>-7.4875632490627786E-2</v>
      </c>
      <c r="J23" s="535">
        <v>9.8909539476966568E-2</v>
      </c>
      <c r="K23" s="535">
        <v>2.1273556989163334E-2</v>
      </c>
      <c r="L23" s="535">
        <v>8.9555128186812549E-2</v>
      </c>
      <c r="M23" s="535">
        <v>-3.0965958674874283E-2</v>
      </c>
      <c r="N23" s="535"/>
      <c r="P23" s="536">
        <v>100</v>
      </c>
      <c r="Q23" s="536">
        <v>104.95983886550127</v>
      </c>
      <c r="R23" s="536">
        <v>105.08692398934048</v>
      </c>
      <c r="S23" s="536">
        <v>106.75320066621177</v>
      </c>
      <c r="T23" s="536">
        <v>116.08387401115773</v>
      </c>
      <c r="U23" s="536">
        <v>121.78984232783367</v>
      </c>
      <c r="V23" s="536">
        <v>112.67075085260329</v>
      </c>
      <c r="W23" s="536">
        <v>123.81496293195832</v>
      </c>
      <c r="X23" s="536">
        <v>126.44894760200248</v>
      </c>
      <c r="Y23" s="536">
        <v>137.77309930006095</v>
      </c>
      <c r="Z23" s="536">
        <v>133.50682320062592</v>
      </c>
    </row>
    <row r="24" spans="1:26" x14ac:dyDescent="0.25">
      <c r="A24" s="220" t="s">
        <v>160</v>
      </c>
      <c r="B24" s="537">
        <v>-0.17946613785329835</v>
      </c>
      <c r="C24" s="537">
        <v>-0.16307066701042039</v>
      </c>
      <c r="D24" s="537">
        <v>6.6783326905833995E-2</v>
      </c>
      <c r="E24" s="537">
        <v>-1.8750085238451231E-2</v>
      </c>
      <c r="F24" s="537">
        <v>5.4802638836739526E-2</v>
      </c>
      <c r="G24" s="537">
        <v>0.17661554570698512</v>
      </c>
      <c r="H24" s="538">
        <v>8.9054311311931977E-2</v>
      </c>
      <c r="I24" s="537">
        <v>-0.13898943313073187</v>
      </c>
      <c r="J24" s="537">
        <v>0.19445318498756547</v>
      </c>
      <c r="K24" s="537">
        <v>4.6803664739797579E-2</v>
      </c>
      <c r="L24" s="537">
        <v>0.14500169220560633</v>
      </c>
      <c r="M24" s="537">
        <v>-4.9621383896669369E-2</v>
      </c>
      <c r="N24" s="537"/>
      <c r="P24" s="441">
        <v>100</v>
      </c>
      <c r="Q24" s="441">
        <v>106.6783326905834</v>
      </c>
      <c r="R24" s="441">
        <v>104.6781048595391</v>
      </c>
      <c r="S24" s="441">
        <v>110.41474123427078</v>
      </c>
      <c r="T24" s="441">
        <v>129.91570101145706</v>
      </c>
      <c r="U24" s="441">
        <v>141.48525429363923</v>
      </c>
      <c r="V24" s="441">
        <v>121.82029900300887</v>
      </c>
      <c r="W24" s="441">
        <v>145.50864414028149</v>
      </c>
      <c r="X24" s="441">
        <v>152.31898193736575</v>
      </c>
      <c r="Y24" s="441">
        <v>174.40549200859053</v>
      </c>
      <c r="Z24" s="441">
        <v>165.75125013594476</v>
      </c>
    </row>
    <row r="25" spans="1:26" s="256" customFormat="1" x14ac:dyDescent="0.25">
      <c r="A25" s="206" t="s">
        <v>161</v>
      </c>
      <c r="B25" s="535">
        <v>8.0566673199606198E-2</v>
      </c>
      <c r="C25" s="535">
        <v>-0.138533213032347</v>
      </c>
      <c r="D25" s="535">
        <v>-0.12576842108688291</v>
      </c>
      <c r="E25" s="535">
        <v>-1.474392494566712E-3</v>
      </c>
      <c r="F25" s="535">
        <v>8.4949073027111854E-2</v>
      </c>
      <c r="G25" s="535">
        <v>5.8990861114610382E-2</v>
      </c>
      <c r="H25" s="571">
        <v>0.13617028338389736</v>
      </c>
      <c r="I25" s="535">
        <v>-0.1634791920322568</v>
      </c>
      <c r="J25" s="535">
        <v>6.0498074805775959E-2</v>
      </c>
      <c r="K25" s="535">
        <v>0.10715831006331356</v>
      </c>
      <c r="L25" s="535">
        <v>9.3890558732968366E-2</v>
      </c>
      <c r="M25" s="535">
        <v>9.5268689010807206E-2</v>
      </c>
      <c r="N25" s="535"/>
      <c r="P25" s="536">
        <v>100</v>
      </c>
      <c r="Q25" s="536">
        <v>87.423157891311703</v>
      </c>
      <c r="R25" s="536">
        <v>87.294261843465435</v>
      </c>
      <c r="S25" s="536">
        <v>94.709828467653807</v>
      </c>
      <c r="T25" s="536">
        <v>100.29684280497774</v>
      </c>
      <c r="U25" s="536">
        <v>113.95429231224178</v>
      </c>
      <c r="V25" s="536">
        <v>95.325136676428883</v>
      </c>
      <c r="W25" s="536">
        <v>101.09212392595029</v>
      </c>
      <c r="X25" s="536">
        <v>111.9249850865662</v>
      </c>
      <c r="Y25" s="536">
        <v>122.43368446707005</v>
      </c>
      <c r="Z25" s="536">
        <v>134.09778107701064</v>
      </c>
    </row>
    <row r="26" spans="1:26" x14ac:dyDescent="0.25">
      <c r="A26" s="219" t="s">
        <v>109</v>
      </c>
      <c r="B26" s="537">
        <v>8.7312645815202261E-2</v>
      </c>
      <c r="C26" s="537">
        <v>-0.14974448397809437</v>
      </c>
      <c r="D26" s="537">
        <v>-0.14214495568430463</v>
      </c>
      <c r="E26" s="537">
        <v>5.6658621553353772E-3</v>
      </c>
      <c r="F26" s="537">
        <v>8.8250079862787656E-2</v>
      </c>
      <c r="G26" s="537">
        <v>6.9334253137423696E-2</v>
      </c>
      <c r="H26" s="538">
        <v>0.14125793986379809</v>
      </c>
      <c r="I26" s="537">
        <v>-0.17257229931258899</v>
      </c>
      <c r="J26" s="537">
        <v>5.7481089222046089E-2</v>
      </c>
      <c r="K26" s="537">
        <v>0.12507554419237743</v>
      </c>
      <c r="L26" s="537">
        <v>0.10019972945660127</v>
      </c>
      <c r="M26" s="537">
        <v>0.10067549046323543</v>
      </c>
      <c r="N26" s="537"/>
      <c r="P26" s="441">
        <v>100</v>
      </c>
      <c r="Q26" s="441">
        <v>85.785504431569535</v>
      </c>
      <c r="R26" s="441">
        <v>86.271553274604727</v>
      </c>
      <c r="S26" s="441">
        <v>93.885024740975339</v>
      </c>
      <c r="T26" s="441">
        <v>100.39447281217942</v>
      </c>
      <c r="U26" s="441">
        <v>114.57598921533997</v>
      </c>
      <c r="V26" s="441">
        <v>94.803347310434361</v>
      </c>
      <c r="W26" s="441">
        <v>100.25274697573406</v>
      </c>
      <c r="X26" s="441">
        <v>112.79191386050471</v>
      </c>
      <c r="Y26" s="441">
        <v>124.09363310806418</v>
      </c>
      <c r="Z26" s="441">
        <v>136.58682048458334</v>
      </c>
    </row>
    <row r="27" spans="1:26" x14ac:dyDescent="0.25">
      <c r="A27" s="219" t="s">
        <v>162</v>
      </c>
      <c r="B27" s="537">
        <v>-3.8363297331552859E-3</v>
      </c>
      <c r="C27" s="537">
        <v>1.1844619319195671E-2</v>
      </c>
      <c r="D27" s="537">
        <v>-0.18082251685942541</v>
      </c>
      <c r="E27" s="537">
        <v>3.1755112631799198E-2</v>
      </c>
      <c r="F27" s="537">
        <v>-1.801346031047113E-2</v>
      </c>
      <c r="G27" s="537">
        <v>9.195586214987439E-2</v>
      </c>
      <c r="H27" s="538">
        <v>0.21013664783197017</v>
      </c>
      <c r="I27" s="537">
        <v>-8.6740001708465519E-2</v>
      </c>
      <c r="J27" s="537">
        <v>7.7719859738075492E-2</v>
      </c>
      <c r="K27" s="537">
        <v>-3.4082745524727454E-2</v>
      </c>
      <c r="L27" s="537">
        <v>7.518480827784102E-2</v>
      </c>
      <c r="M27" s="537">
        <v>1.1178226747496023E-2</v>
      </c>
      <c r="N27" s="537"/>
      <c r="P27" s="441">
        <v>100</v>
      </c>
      <c r="Q27" s="441">
        <v>81.917748314057462</v>
      </c>
      <c r="R27" s="441">
        <v>84.519055638313731</v>
      </c>
      <c r="S27" s="441">
        <v>82.996574984094465</v>
      </c>
      <c r="T27" s="441">
        <v>90.628596592243568</v>
      </c>
      <c r="U27" s="441">
        <v>109.67298607785355</v>
      </c>
      <c r="V27" s="441">
        <v>100.15995107808801</v>
      </c>
      <c r="W27" s="441">
        <v>107.94436842724951</v>
      </c>
      <c r="X27" s="441">
        <v>104.26532798731614</v>
      </c>
      <c r="Y27" s="441">
        <v>112.1044967024376</v>
      </c>
      <c r="Z27" s="441">
        <v>113.35762618599136</v>
      </c>
    </row>
    <row r="28" spans="1:26" x14ac:dyDescent="0.25">
      <c r="A28" s="219" t="s">
        <v>163</v>
      </c>
      <c r="B28" s="537">
        <v>4.6681376681709574E-2</v>
      </c>
      <c r="C28" s="537">
        <v>-7.5877801199308759E-2</v>
      </c>
      <c r="D28" s="537">
        <v>0.35802832798594886</v>
      </c>
      <c r="E28" s="537">
        <v>-0.14286172902716754</v>
      </c>
      <c r="F28" s="537">
        <v>0.15105095899287413</v>
      </c>
      <c r="G28" s="537">
        <v>-0.14854499156382539</v>
      </c>
      <c r="H28" s="538">
        <v>-5.4973639769774651E-2</v>
      </c>
      <c r="I28" s="537">
        <v>-7.5244919396215915E-2</v>
      </c>
      <c r="J28" s="537">
        <v>9.6729013870503699E-2</v>
      </c>
      <c r="K28" s="537">
        <v>-3.1335496230413207E-2</v>
      </c>
      <c r="L28" s="537">
        <v>-2.8735921464333014E-2</v>
      </c>
      <c r="M28" s="537">
        <v>0.1022787844256603</v>
      </c>
      <c r="N28" s="537"/>
      <c r="P28" s="441">
        <v>100</v>
      </c>
      <c r="Q28" s="441">
        <v>135.80283279859489</v>
      </c>
      <c r="R28" s="441">
        <v>116.40180529820029</v>
      </c>
      <c r="S28" s="441">
        <v>133.98440961699526</v>
      </c>
      <c r="T28" s="441">
        <v>114.08169662075458</v>
      </c>
      <c r="U28" s="441">
        <v>107.81021052640051</v>
      </c>
      <c r="V28" s="441">
        <v>99.698039925252431</v>
      </c>
      <c r="W28" s="441">
        <v>109.3417330120442</v>
      </c>
      <c r="X28" s="441">
        <v>105.91545554941844</v>
      </c>
      <c r="Y28" s="441">
        <v>102.87187722178449</v>
      </c>
      <c r="Z28" s="441">
        <v>113.39348777561437</v>
      </c>
    </row>
    <row r="29" spans="1:26" s="256" customFormat="1" x14ac:dyDescent="0.25">
      <c r="A29" s="220" t="s">
        <v>164</v>
      </c>
      <c r="B29" s="535">
        <v>2.4296608392925689E-2</v>
      </c>
      <c r="C29" s="535">
        <v>-3.3815541221484557E-2</v>
      </c>
      <c r="D29" s="535">
        <v>9.5259248364727434E-3</v>
      </c>
      <c r="E29" s="535">
        <v>-8.8671806717334101E-2</v>
      </c>
      <c r="F29" s="535">
        <v>6.6357193808839199E-3</v>
      </c>
      <c r="G29" s="535">
        <v>0.10345085722883884</v>
      </c>
      <c r="H29" s="571">
        <v>4.8347505395424761E-2</v>
      </c>
      <c r="I29" s="535">
        <v>-6.3242889267828062E-2</v>
      </c>
      <c r="J29" s="535">
        <v>1.9910569297622471E-2</v>
      </c>
      <c r="K29" s="535">
        <v>5.2715140494928647E-2</v>
      </c>
      <c r="L29" s="535">
        <v>5.1078470486140892E-2</v>
      </c>
      <c r="M29" s="535">
        <v>4.2854656589612183E-2</v>
      </c>
      <c r="N29" s="535"/>
      <c r="P29" s="536">
        <v>100</v>
      </c>
      <c r="Q29" s="536">
        <v>100.95259248364728</v>
      </c>
      <c r="R29" s="536">
        <v>92.000943715323515</v>
      </c>
      <c r="S29" s="536">
        <v>92.611436160594891</v>
      </c>
      <c r="T29" s="536">
        <v>102.19216862060232</v>
      </c>
      <c r="U29" s="536">
        <v>107.13290504435705</v>
      </c>
      <c r="V29" s="536">
        <v>100.35751059369603</v>
      </c>
      <c r="W29" s="536">
        <v>102.35568576290871</v>
      </c>
      <c r="X29" s="536">
        <v>107.7513801183552</v>
      </c>
      <c r="Y29" s="536">
        <v>113.25515579679465</v>
      </c>
      <c r="Z29" s="536">
        <v>118.10866660546931</v>
      </c>
    </row>
    <row r="30" spans="1:26" x14ac:dyDescent="0.25">
      <c r="A30" s="219" t="s">
        <v>124</v>
      </c>
      <c r="B30" s="537">
        <v>4.0326117354196889E-2</v>
      </c>
      <c r="C30" s="537">
        <v>8.6101109919886953E-2</v>
      </c>
      <c r="D30" s="537">
        <v>-4.2722434542861842E-2</v>
      </c>
      <c r="E30" s="537">
        <v>-0.12121328361724426</v>
      </c>
      <c r="F30" s="537">
        <v>-6.327705276344231E-2</v>
      </c>
      <c r="G30" s="537">
        <v>9.2939937189435495E-2</v>
      </c>
      <c r="H30" s="538">
        <v>8.1257421086811332E-2</v>
      </c>
      <c r="I30" s="537">
        <v>8.9089119956533791E-2</v>
      </c>
      <c r="J30" s="537">
        <v>-2.7534596599693817E-2</v>
      </c>
      <c r="K30" s="537">
        <v>-4.907552356589695E-2</v>
      </c>
      <c r="L30" s="537">
        <v>2.7953389766053993E-2</v>
      </c>
      <c r="M30" s="537">
        <v>0.11027200359345279</v>
      </c>
      <c r="N30" s="537"/>
      <c r="P30" s="441">
        <v>100</v>
      </c>
      <c r="Q30" s="441">
        <v>95.727756545713817</v>
      </c>
      <c r="R30" s="441">
        <v>84.124280841495704</v>
      </c>
      <c r="S30" s="441">
        <v>78.801144284001737</v>
      </c>
      <c r="T30" s="441">
        <v>86.124917684212505</v>
      </c>
      <c r="U30" s="441">
        <v>93.123206386545519</v>
      </c>
      <c r="V30" s="441">
        <v>101.41947089105352</v>
      </c>
      <c r="W30" s="441">
        <v>98.626926672713978</v>
      </c>
      <c r="X30" s="441">
        <v>93.786758608555218</v>
      </c>
      <c r="Y30" s="441">
        <v>96.408416502962183</v>
      </c>
      <c r="Z30" s="441">
        <v>107.03956575401592</v>
      </c>
    </row>
    <row r="31" spans="1:26" x14ac:dyDescent="0.25">
      <c r="A31" s="219" t="s">
        <v>165</v>
      </c>
      <c r="B31" s="537">
        <v>4.9142785463900385E-3</v>
      </c>
      <c r="C31" s="537">
        <v>-5.7882876356057933E-3</v>
      </c>
      <c r="D31" s="537">
        <v>-5.5891714929382164E-2</v>
      </c>
      <c r="E31" s="537">
        <v>-6.2024692149559968E-2</v>
      </c>
      <c r="F31" s="537">
        <v>5.2090653921368357E-3</v>
      </c>
      <c r="G31" s="537">
        <v>0.11586770232712484</v>
      </c>
      <c r="H31" s="538">
        <v>0.10674445218758266</v>
      </c>
      <c r="I31" s="537">
        <v>-3.7187006613978557E-2</v>
      </c>
      <c r="J31" s="537">
        <v>6.561015484733046E-2</v>
      </c>
      <c r="K31" s="537">
        <v>5.884380400471545E-2</v>
      </c>
      <c r="L31" s="537">
        <v>0.10239652069327065</v>
      </c>
      <c r="M31" s="537">
        <v>6.0429205030111843E-2</v>
      </c>
      <c r="N31" s="537"/>
      <c r="P31" s="441">
        <v>100</v>
      </c>
      <c r="Q31" s="441">
        <v>94.41082850706178</v>
      </c>
      <c r="R31" s="441">
        <v>88.555025933326377</v>
      </c>
      <c r="S31" s="441">
        <v>89.016314854215452</v>
      </c>
      <c r="T31" s="441">
        <v>99.33043072600131</v>
      </c>
      <c r="U31" s="441">
        <v>109.93340313940494</v>
      </c>
      <c r="V31" s="441">
        <v>105.84530894976272</v>
      </c>
      <c r="W31" s="441">
        <v>112.78983605982019</v>
      </c>
      <c r="X31" s="441">
        <v>119.42681906664824</v>
      </c>
      <c r="Y31" s="441">
        <v>131.65570979125658</v>
      </c>
      <c r="Z31" s="441">
        <v>139.61155967161733</v>
      </c>
    </row>
    <row r="32" spans="1:26" x14ac:dyDescent="0.25">
      <c r="A32" s="221" t="s">
        <v>166</v>
      </c>
      <c r="B32" s="537">
        <v>4.3720723151668306E-2</v>
      </c>
      <c r="C32" s="537">
        <v>-0.17930990052073348</v>
      </c>
      <c r="D32" s="537">
        <v>0.19624374587534787</v>
      </c>
      <c r="E32" s="537">
        <v>-0.10151030769402469</v>
      </c>
      <c r="F32" s="537">
        <v>6.9233287132665966E-2</v>
      </c>
      <c r="G32" s="537">
        <v>9.2400160822332822E-2</v>
      </c>
      <c r="H32" s="538">
        <v>-7.4943596051423422E-2</v>
      </c>
      <c r="I32" s="537">
        <v>-0.24242088215085877</v>
      </c>
      <c r="J32" s="537">
        <v>-2.8066855316561057E-2</v>
      </c>
      <c r="K32" s="537">
        <v>0.1632005949152624</v>
      </c>
      <c r="L32" s="537">
        <v>-4.5134117436383847E-2</v>
      </c>
      <c r="M32" s="537">
        <v>-7.8001612257018516E-2</v>
      </c>
      <c r="N32" s="537"/>
      <c r="P32" s="441">
        <v>100</v>
      </c>
      <c r="Q32" s="441">
        <v>119.62437458753479</v>
      </c>
      <c r="R32" s="441">
        <v>107.48126751544886</v>
      </c>
      <c r="S32" s="441">
        <v>114.92254897072881</v>
      </c>
      <c r="T32" s="441">
        <v>125.54141097773658</v>
      </c>
      <c r="U32" s="441">
        <v>116.13288618569536</v>
      </c>
      <c r="V32" s="441">
        <v>87.979849469833809</v>
      </c>
      <c r="W32" s="441">
        <v>85.510531763991168</v>
      </c>
      <c r="X32" s="441">
        <v>99.465901419394967</v>
      </c>
      <c r="Y32" s="441">
        <v>94.976595712710534</v>
      </c>
      <c r="Z32" s="441">
        <v>87.568268120436073</v>
      </c>
    </row>
    <row r="33" spans="1:26" s="256" customFormat="1" x14ac:dyDescent="0.25">
      <c r="A33" s="206" t="s">
        <v>167</v>
      </c>
      <c r="B33" s="535">
        <v>4.2607260228558541E-2</v>
      </c>
      <c r="C33" s="535">
        <v>-2.4730826086989954E-2</v>
      </c>
      <c r="D33" s="535">
        <v>-2.871762594834093E-2</v>
      </c>
      <c r="E33" s="535">
        <v>-1.1753641289055206E-2</v>
      </c>
      <c r="F33" s="535">
        <v>2.1644437475657474E-2</v>
      </c>
      <c r="G33" s="535">
        <v>9.7806269483211583E-3</v>
      </c>
      <c r="H33" s="571">
        <v>4.0520961700275526E-2</v>
      </c>
      <c r="I33" s="535">
        <v>-4.8955403599900693E-2</v>
      </c>
      <c r="J33" s="535">
        <v>3.5056958519262826E-2</v>
      </c>
      <c r="K33" s="535">
        <v>7.0362322457246274E-2</v>
      </c>
      <c r="L33" s="535">
        <v>6.0609597361284795E-2</v>
      </c>
      <c r="M33" s="535">
        <v>5.5292764071832812E-2</v>
      </c>
      <c r="N33" s="535"/>
      <c r="P33" s="536">
        <v>100</v>
      </c>
      <c r="Q33" s="536">
        <v>97.128237405165905</v>
      </c>
      <c r="R33" s="536">
        <v>95.986626943667389</v>
      </c>
      <c r="S33" s="536">
        <v>98.06420348904885</v>
      </c>
      <c r="T33" s="536">
        <v>99.02333288035949</v>
      </c>
      <c r="U33" s="536">
        <v>103.03585355943817</v>
      </c>
      <c r="V33" s="536">
        <v>97.991691763175609</v>
      </c>
      <c r="W33" s="536">
        <v>101.42698243654965</v>
      </c>
      <c r="X33" s="536">
        <v>108.56362048061561</v>
      </c>
      <c r="Y33" s="536">
        <v>115.14361780613679</v>
      </c>
      <c r="Z33" s="536">
        <v>121.5102266998688</v>
      </c>
    </row>
    <row r="34" spans="1:26" s="256" customFormat="1" x14ac:dyDescent="0.25">
      <c r="A34" s="220" t="s">
        <v>168</v>
      </c>
      <c r="B34" s="535">
        <v>1.3178591071723256E-2</v>
      </c>
      <c r="C34" s="535">
        <v>-1.354752813282234E-3</v>
      </c>
      <c r="D34" s="535">
        <v>8.9620575475510833E-3</v>
      </c>
      <c r="E34" s="535">
        <v>-2.1736450365248405E-2</v>
      </c>
      <c r="F34" s="535">
        <v>5.4861810350330664E-3</v>
      </c>
      <c r="G34" s="535">
        <v>1.8760053943453814E-2</v>
      </c>
      <c r="H34" s="571">
        <v>1.9384093684416959E-2</v>
      </c>
      <c r="I34" s="535">
        <v>-2.3699136863406745E-2</v>
      </c>
      <c r="J34" s="535">
        <v>3.5670245712304594E-2</v>
      </c>
      <c r="K34" s="535">
        <v>5.2925284933040162E-2</v>
      </c>
      <c r="L34" s="535">
        <v>5.5134876268999378E-2</v>
      </c>
      <c r="M34" s="535">
        <v>3.1772925095766347E-2</v>
      </c>
      <c r="N34" s="535"/>
      <c r="P34" s="536">
        <v>100</v>
      </c>
      <c r="Q34" s="536">
        <v>100.8962057547551</v>
      </c>
      <c r="R34" s="536">
        <v>98.70308038632497</v>
      </c>
      <c r="S34" s="536">
        <v>99.244583354039776</v>
      </c>
      <c r="T34" s="536">
        <v>101.10641709135716</v>
      </c>
      <c r="U34" s="536">
        <v>103.06627335235176</v>
      </c>
      <c r="V34" s="536">
        <v>100.62369163417308</v>
      </c>
      <c r="W34" s="536">
        <v>104.21296343924321</v>
      </c>
      <c r="X34" s="536">
        <v>109.72846422298166</v>
      </c>
      <c r="Y34" s="536">
        <v>115.77832952228484</v>
      </c>
      <c r="Z34" s="536">
        <v>119.45694571390935</v>
      </c>
    </row>
    <row r="35" spans="1:26" s="256" customFormat="1" x14ac:dyDescent="0.25">
      <c r="A35" s="222" t="s">
        <v>169</v>
      </c>
      <c r="B35" s="540"/>
      <c r="C35" s="540"/>
      <c r="D35" s="540"/>
      <c r="E35" s="540"/>
      <c r="F35" s="540"/>
      <c r="G35" s="540"/>
      <c r="H35" s="1641"/>
      <c r="I35" s="540"/>
      <c r="J35" s="540"/>
      <c r="K35" s="540"/>
      <c r="L35" s="540"/>
      <c r="M35" s="540"/>
      <c r="N35" s="540"/>
    </row>
    <row r="36" spans="1:26" x14ac:dyDescent="0.25">
      <c r="A36" s="223" t="s">
        <v>170</v>
      </c>
      <c r="B36" s="541">
        <v>4.2719989912375134E-2</v>
      </c>
      <c r="C36" s="541">
        <v>-1.3097659857974953E-2</v>
      </c>
      <c r="D36" s="541">
        <v>3.597357098632914E-2</v>
      </c>
      <c r="E36" s="541">
        <v>1.7507135205883761E-2</v>
      </c>
      <c r="F36" s="541">
        <v>-1.4807236012138181E-2</v>
      </c>
      <c r="G36" s="541">
        <v>1.2203307669286456E-2</v>
      </c>
      <c r="H36" s="571">
        <v>1.0178047884031649E-2</v>
      </c>
      <c r="I36" s="541">
        <v>-8.0946629905150891E-3</v>
      </c>
      <c r="J36" s="541">
        <v>1.2523958447966166E-2</v>
      </c>
      <c r="K36" s="541">
        <v>-5.9569624244842911E-3</v>
      </c>
      <c r="L36" s="541">
        <v>2.7276654537327083E-2</v>
      </c>
      <c r="M36" s="541">
        <v>-7.6105654258198374E-3</v>
      </c>
      <c r="N36" s="541"/>
      <c r="P36" s="441">
        <v>100</v>
      </c>
      <c r="Q36" s="441">
        <v>103.59735709863291</v>
      </c>
      <c r="R36" s="441">
        <v>105.41105003633091</v>
      </c>
      <c r="S36" s="441">
        <v>103.85020374015565</v>
      </c>
      <c r="T36" s="441">
        <v>105.11751972791485</v>
      </c>
      <c r="U36" s="441">
        <v>106.18741087715621</v>
      </c>
      <c r="V36" s="441">
        <v>105.32785957227027</v>
      </c>
      <c r="W36" s="441">
        <v>106.6469813089666</v>
      </c>
      <c r="X36" s="441">
        <v>106.01168924862441</v>
      </c>
      <c r="Y36" s="441">
        <v>108.9033334911892</v>
      </c>
      <c r="Z36" s="441">
        <v>108.07451754656464</v>
      </c>
    </row>
    <row r="37" spans="1:26" x14ac:dyDescent="0.25">
      <c r="A37" s="219" t="s">
        <v>171</v>
      </c>
      <c r="B37" s="541">
        <v>9.3366085186941117E-3</v>
      </c>
      <c r="C37" s="541">
        <v>-0.13547820295514978</v>
      </c>
      <c r="D37" s="541">
        <v>-5.4545371905526663E-3</v>
      </c>
      <c r="E37" s="541">
        <v>-8.694169766257176E-2</v>
      </c>
      <c r="F37" s="541">
        <v>0.1347132485190401</v>
      </c>
      <c r="G37" s="541">
        <v>-0.11058171596166733</v>
      </c>
      <c r="H37" s="571">
        <v>0.12404853890693235</v>
      </c>
      <c r="I37" s="541">
        <v>-3.1322867605308446E-2</v>
      </c>
      <c r="J37" s="541">
        <v>9.8285346419644481E-2</v>
      </c>
      <c r="K37" s="541">
        <v>0.15717429290735407</v>
      </c>
      <c r="L37" s="541">
        <v>-0.12670999616591494</v>
      </c>
      <c r="M37" s="541">
        <v>0.12448849978274357</v>
      </c>
      <c r="N37" s="541"/>
      <c r="P37" s="441">
        <v>100</v>
      </c>
      <c r="Q37" s="441">
        <v>99.45454628094474</v>
      </c>
      <c r="R37" s="441">
        <v>90.807799187018588</v>
      </c>
      <c r="S37" s="441">
        <v>103.04081280636652</v>
      </c>
      <c r="T37" s="441">
        <v>91.646382912153555</v>
      </c>
      <c r="U37" s="441">
        <v>103.01498280851146</v>
      </c>
      <c r="V37" s="441">
        <v>99.788258140637325</v>
      </c>
      <c r="W37" s="441">
        <v>109.59598166060277</v>
      </c>
      <c r="X37" s="441">
        <v>126.82165258359537</v>
      </c>
      <c r="Y37" s="441">
        <v>110.75208143103598</v>
      </c>
      <c r="Z37" s="441">
        <v>124.53944189620189</v>
      </c>
    </row>
    <row r="38" spans="1:26" x14ac:dyDescent="0.25">
      <c r="A38" s="219" t="s">
        <v>172</v>
      </c>
      <c r="B38" s="542"/>
      <c r="C38" s="542"/>
      <c r="D38" s="542"/>
      <c r="E38" s="542"/>
      <c r="F38" s="542"/>
      <c r="G38" s="542"/>
      <c r="H38" s="1642"/>
      <c r="I38" s="542"/>
      <c r="J38" s="542"/>
      <c r="K38" s="542"/>
      <c r="L38" s="542"/>
      <c r="M38" s="542"/>
      <c r="N38" s="542"/>
    </row>
    <row r="39" spans="1:26" x14ac:dyDescent="0.25">
      <c r="A39" s="206" t="s">
        <v>173</v>
      </c>
      <c r="B39" s="541">
        <v>4.2614094942350578E-2</v>
      </c>
      <c r="C39" s="541">
        <v>-2.4025443419898984E-2</v>
      </c>
      <c r="D39" s="541">
        <v>-2.4751123565521338E-2</v>
      </c>
      <c r="E39" s="541">
        <v>-9.847822530906436E-3</v>
      </c>
      <c r="F39" s="541">
        <v>1.9204668320539575E-2</v>
      </c>
      <c r="G39" s="541">
        <v>9.9373696145363954E-3</v>
      </c>
      <c r="H39" s="571">
        <v>3.8505596932253194E-2</v>
      </c>
      <c r="I39" s="541">
        <v>-4.6410003053205529E-2</v>
      </c>
      <c r="J39" s="541">
        <v>3.3596875806563231E-2</v>
      </c>
      <c r="K39" s="541">
        <v>6.5517845966158061E-2</v>
      </c>
      <c r="L39" s="541">
        <v>5.8635672219920831E-2</v>
      </c>
      <c r="M39" s="541">
        <v>5.1678069980452435E-2</v>
      </c>
      <c r="N39" s="541"/>
      <c r="P39" s="441">
        <v>100</v>
      </c>
      <c r="Q39" s="441">
        <v>97.524887643447869</v>
      </c>
      <c r="R39" s="441">
        <v>96.564479857588609</v>
      </c>
      <c r="S39" s="441">
        <v>98.418968664799024</v>
      </c>
      <c r="T39" s="441">
        <v>99.396994333502604</v>
      </c>
      <c r="U39" s="441">
        <v>103.22433493358591</v>
      </c>
      <c r="V39" s="441">
        <v>98.433693234153083</v>
      </c>
      <c r="W39" s="441">
        <v>101.74075780092227</v>
      </c>
      <c r="X39" s="441">
        <v>108.40659309900329</v>
      </c>
      <c r="Y39" s="441">
        <v>114.76308655726092</v>
      </c>
      <c r="Z39" s="441">
        <v>120.69382137553977</v>
      </c>
    </row>
    <row r="40" spans="1:26" x14ac:dyDescent="0.25">
      <c r="A40" s="220" t="s">
        <v>174</v>
      </c>
      <c r="B40" s="541">
        <v>1.2895220021013065E-2</v>
      </c>
      <c r="C40" s="541">
        <v>-1.1212469410492254E-2</v>
      </c>
      <c r="D40" s="541">
        <v>8.0356389417284291E-3</v>
      </c>
      <c r="E40" s="541">
        <v>-2.5870501835467685E-2</v>
      </c>
      <c r="F40" s="541">
        <v>1.3165604860861935E-2</v>
      </c>
      <c r="G40" s="541">
        <v>1.015170952094846E-2</v>
      </c>
      <c r="H40" s="571">
        <v>2.5164065989089268E-2</v>
      </c>
      <c r="I40" s="541">
        <v>-2.4155345914255277E-2</v>
      </c>
      <c r="J40" s="541">
        <v>3.9389653459815266E-2</v>
      </c>
      <c r="K40" s="541">
        <v>5.9468684467063992E-2</v>
      </c>
      <c r="L40" s="541">
        <v>4.2668414200905946E-2</v>
      </c>
      <c r="M40" s="541">
        <v>3.7096546057305169E-2</v>
      </c>
      <c r="N40" s="541"/>
      <c r="P40" s="441">
        <v>100</v>
      </c>
      <c r="Q40" s="441">
        <v>100.80356389417284</v>
      </c>
      <c r="R40" s="441">
        <v>98.195725109426959</v>
      </c>
      <c r="S40" s="441">
        <v>99.488531225243491</v>
      </c>
      <c r="T40" s="441">
        <v>100.49850989490797</v>
      </c>
      <c r="U40" s="441">
        <v>103.02746102970858</v>
      </c>
      <c r="V40" s="441">
        <v>100.53879706986851</v>
      </c>
      <c r="W40" s="441">
        <v>104.49898544571732</v>
      </c>
      <c r="X40" s="441">
        <v>110.71340263831701</v>
      </c>
      <c r="Y40" s="441">
        <v>115.43736795946883</v>
      </c>
      <c r="Z40" s="441">
        <v>119.71969559671135</v>
      </c>
    </row>
    <row r="41" spans="1:26" x14ac:dyDescent="0.25">
      <c r="A41" s="543" t="s">
        <v>175</v>
      </c>
      <c r="B41" s="544"/>
      <c r="C41" s="544"/>
      <c r="D41" s="544"/>
      <c r="E41" s="544"/>
      <c r="F41" s="544"/>
      <c r="G41" s="544"/>
      <c r="H41" s="1642"/>
      <c r="I41" s="544"/>
      <c r="J41" s="544"/>
      <c r="K41" s="544"/>
      <c r="L41" s="544"/>
      <c r="M41" s="544"/>
      <c r="N41" s="544"/>
    </row>
    <row r="42" spans="1:26" s="256" customFormat="1" ht="17.25" x14ac:dyDescent="0.25">
      <c r="A42" s="225" t="s">
        <v>187</v>
      </c>
      <c r="B42" s="545">
        <v>2.3864749739185065E-2</v>
      </c>
      <c r="C42" s="545">
        <v>9.8675572840580816E-3</v>
      </c>
      <c r="D42" s="545">
        <v>1.1909941613613251E-2</v>
      </c>
      <c r="E42" s="545">
        <v>6.9901833998160523E-3</v>
      </c>
      <c r="F42" s="545">
        <v>7.3421308386174555E-3</v>
      </c>
      <c r="G42" s="545">
        <v>-4.0691042917673226E-3</v>
      </c>
      <c r="H42" s="571">
        <v>-5.1099150907447655E-3</v>
      </c>
      <c r="I42" s="545">
        <v>2.5949988588145345E-3</v>
      </c>
      <c r="J42" s="545">
        <v>-7.9628256551222965E-4</v>
      </c>
      <c r="K42" s="545">
        <v>1.2618755908635926E-2</v>
      </c>
      <c r="L42" s="545">
        <v>-5.952131795742277E-4</v>
      </c>
      <c r="M42" s="545">
        <v>1.3947210722799586E-2</v>
      </c>
      <c r="N42" s="545"/>
      <c r="P42" s="536">
        <v>100</v>
      </c>
      <c r="Q42" s="536">
        <v>101.19099416136133</v>
      </c>
      <c r="R42" s="536">
        <v>101.89833776895897</v>
      </c>
      <c r="S42" s="536">
        <v>102.6464886970963</v>
      </c>
      <c r="T42" s="536">
        <v>102.22880942940411</v>
      </c>
      <c r="U42" s="536">
        <v>101.70642889339193</v>
      </c>
      <c r="V42" s="536">
        <v>101.97035696030439</v>
      </c>
      <c r="W42" s="536">
        <v>101.88915974285784</v>
      </c>
      <c r="X42" s="536">
        <v>103.17487417938898</v>
      </c>
      <c r="Y42" s="536">
        <v>103.11346313268128</v>
      </c>
      <c r="Z42" s="536">
        <v>104.55160833135041</v>
      </c>
    </row>
    <row r="43" spans="1:26" x14ac:dyDescent="0.25">
      <c r="A43" s="218" t="s">
        <v>176</v>
      </c>
      <c r="B43" s="540"/>
      <c r="C43" s="540"/>
      <c r="D43" s="540"/>
      <c r="E43" s="540"/>
      <c r="F43" s="540"/>
      <c r="G43" s="540"/>
      <c r="H43" s="1641"/>
      <c r="I43" s="540"/>
      <c r="J43" s="540"/>
      <c r="K43" s="540"/>
      <c r="L43" s="540"/>
      <c r="M43" s="540"/>
      <c r="N43" s="540"/>
    </row>
    <row r="44" spans="1:26" x14ac:dyDescent="0.25">
      <c r="A44" s="219" t="s">
        <v>177</v>
      </c>
      <c r="B44" s="546">
        <v>-1.4284216364468916</v>
      </c>
      <c r="C44" s="546">
        <v>-1.3035587146099177</v>
      </c>
      <c r="D44" s="546">
        <v>0.54118360098970031</v>
      </c>
      <c r="E44" s="546">
        <v>0.19273280946619786</v>
      </c>
      <c r="F44" s="546">
        <v>0.14796996057370171</v>
      </c>
      <c r="G44" s="546">
        <v>1.1276426665057766</v>
      </c>
      <c r="H44" s="1643">
        <v>0.52684208083194906</v>
      </c>
      <c r="I44" s="546">
        <v>-0.90215404646037667</v>
      </c>
      <c r="J44" s="546">
        <v>2.5810999838647266</v>
      </c>
      <c r="K44" s="546">
        <v>-0.38519245383677458</v>
      </c>
      <c r="L44" s="546">
        <v>0.48399304953282152</v>
      </c>
      <c r="M44" s="546">
        <v>-0.92556170427105233</v>
      </c>
      <c r="N44" s="546"/>
    </row>
    <row r="45" spans="1:26" x14ac:dyDescent="0.25">
      <c r="A45" s="219" t="s">
        <v>178</v>
      </c>
      <c r="B45" s="546">
        <v>-1.6554134253928057</v>
      </c>
      <c r="C45" s="546">
        <v>-1.1790665001772054</v>
      </c>
      <c r="D45" s="546">
        <v>0.34033906495760036</v>
      </c>
      <c r="E45" s="546">
        <v>-4.0116784622241247E-2</v>
      </c>
      <c r="F45" s="546">
        <v>0.30654989903365837</v>
      </c>
      <c r="G45" s="546">
        <v>1.0943959946218551</v>
      </c>
      <c r="H45" s="1643">
        <v>0.56651637195687388</v>
      </c>
      <c r="I45" s="546">
        <v>-0.97952230663778539</v>
      </c>
      <c r="J45" s="546">
        <v>2.3787239701612366</v>
      </c>
      <c r="K45" s="546">
        <v>0.17430341866869481</v>
      </c>
      <c r="L45" s="546">
        <v>0.67510671248312426</v>
      </c>
      <c r="M45" s="546">
        <v>-0.67125067855251241</v>
      </c>
      <c r="N45" s="546"/>
    </row>
    <row r="46" spans="1:26" x14ac:dyDescent="0.25">
      <c r="A46" s="219" t="s">
        <v>179</v>
      </c>
      <c r="B46" s="546">
        <v>0.95579026914317522</v>
      </c>
      <c r="C46" s="546">
        <v>0.51983354136860838</v>
      </c>
      <c r="D46" s="546">
        <v>0.24078880084505982</v>
      </c>
      <c r="E46" s="546">
        <v>1.5834743697291875</v>
      </c>
      <c r="F46" s="546">
        <v>0.16360373589061616</v>
      </c>
      <c r="G46" s="546">
        <v>-0.9754688054940952</v>
      </c>
      <c r="H46" s="1643">
        <v>-1.5503992835046221</v>
      </c>
      <c r="I46" s="546">
        <v>1.6369642589309841</v>
      </c>
      <c r="J46" s="546">
        <v>0.25329208700977102</v>
      </c>
      <c r="K46" s="546">
        <v>-3.1879974025187163</v>
      </c>
      <c r="L46" s="546">
        <v>-3.9246314436900076</v>
      </c>
      <c r="M46" s="546">
        <v>-1.1058896022632991</v>
      </c>
      <c r="N46" s="546"/>
    </row>
    <row r="47" spans="1:26" x14ac:dyDescent="0.25">
      <c r="A47" s="547" t="s">
        <v>180</v>
      </c>
      <c r="B47" s="548">
        <v>0.53886395021640787</v>
      </c>
      <c r="C47" s="548">
        <v>0.56566444421456819</v>
      </c>
      <c r="D47" s="548">
        <v>-0.21494523379946706</v>
      </c>
      <c r="E47" s="548">
        <v>3.3313295672487087E-2</v>
      </c>
      <c r="F47" s="548">
        <v>-4.8647982591798034E-2</v>
      </c>
      <c r="G47" s="548">
        <v>-0.48418250452347955</v>
      </c>
      <c r="H47" s="1644">
        <v>-0.25388907323540177</v>
      </c>
      <c r="I47" s="548">
        <v>0.41837876103609428</v>
      </c>
      <c r="J47" s="548">
        <v>-0.49126592653336321</v>
      </c>
      <c r="K47" s="548">
        <v>-4.6887605118110187E-2</v>
      </c>
      <c r="L47" s="548">
        <v>-0.40389847394259082</v>
      </c>
      <c r="M47" s="548">
        <v>0.20753002162436474</v>
      </c>
      <c r="N47" s="518"/>
    </row>
    <row r="48" spans="1:26" ht="14.45" customHeight="1" x14ac:dyDescent="0.25">
      <c r="A48" s="556" t="s">
        <v>181</v>
      </c>
      <c r="B48" s="556"/>
      <c r="C48" s="556"/>
      <c r="D48" s="556"/>
      <c r="E48" s="556"/>
      <c r="F48" s="556"/>
      <c r="G48" s="556"/>
      <c r="H48" s="556"/>
      <c r="I48" s="518"/>
    </row>
    <row r="49" spans="1:25" x14ac:dyDescent="0.25">
      <c r="A49" s="118" t="s">
        <v>528</v>
      </c>
      <c r="B49" s="118"/>
    </row>
    <row r="50" spans="1:25" x14ac:dyDescent="0.25">
      <c r="A50" s="118" t="s">
        <v>529</v>
      </c>
      <c r="B50" s="118"/>
    </row>
    <row r="52" spans="1:25" x14ac:dyDescent="0.25">
      <c r="A52" t="s">
        <v>502</v>
      </c>
      <c r="B52" s="541">
        <v>3.4279806181191974E-2</v>
      </c>
      <c r="C52" s="541">
        <v>-7.9335221802905309E-3</v>
      </c>
      <c r="D52" s="541">
        <v>3.2812868723820499E-2</v>
      </c>
      <c r="E52" s="541">
        <v>-4.2957400204436058E-2</v>
      </c>
      <c r="F52" s="541">
        <v>-3.1364274330372921E-2</v>
      </c>
      <c r="G52" s="541">
        <v>-2.768924379114146E-2</v>
      </c>
      <c r="H52" s="541">
        <v>-3.8671952977987423E-2</v>
      </c>
      <c r="I52" s="541">
        <v>6.7986302455882441E-2</v>
      </c>
      <c r="J52" s="541">
        <v>-1.8563543168549579E-2</v>
      </c>
      <c r="K52" s="541">
        <v>9.3815827839269783E-3</v>
      </c>
      <c r="L52" s="541">
        <v>2.8174809671307921E-2</v>
      </c>
      <c r="M52" s="541"/>
      <c r="N52" s="541"/>
      <c r="O52" s="441"/>
      <c r="P52" s="441">
        <v>100</v>
      </c>
      <c r="Q52" s="441">
        <v>103.28128687238205</v>
      </c>
      <c r="R52" s="441">
        <v>98.844591298575963</v>
      </c>
      <c r="S52" s="441">
        <v>95.744402421013831</v>
      </c>
      <c r="T52" s="441">
        <v>93.093312320741219</v>
      </c>
      <c r="U52" s="441">
        <v>94.294875514435518</v>
      </c>
      <c r="V52" s="441">
        <v>100.70563544119972</v>
      </c>
      <c r="W52" s="441">
        <v>98.836182030370793</v>
      </c>
      <c r="X52" s="441">
        <v>99.763421854135999</v>
      </c>
      <c r="Y52" s="441">
        <v>102.57423727703468</v>
      </c>
    </row>
    <row r="53" spans="1:25" x14ac:dyDescent="0.25">
      <c r="A53" t="s">
        <v>503</v>
      </c>
      <c r="B53" s="541">
        <v>1.1488882951412371E-2</v>
      </c>
      <c r="C53" s="541">
        <v>4.6359671868414942E-2</v>
      </c>
      <c r="D53" s="541">
        <v>3.6235492065823882E-2</v>
      </c>
      <c r="E53" s="541">
        <v>2.3470402075637331E-2</v>
      </c>
      <c r="F53" s="541">
        <v>2.2763392375127367E-2</v>
      </c>
      <c r="G53" s="541">
        <v>3.068017978969273E-3</v>
      </c>
      <c r="H53" s="541">
        <v>9.7874144727221335E-3</v>
      </c>
      <c r="I53" s="541">
        <v>-0.1258421564715414</v>
      </c>
      <c r="J53" s="541">
        <v>9.4298050778674147E-2</v>
      </c>
      <c r="K53" s="541">
        <v>0.11745416897014982</v>
      </c>
      <c r="L53" s="541">
        <v>4.7502812583443577E-2</v>
      </c>
      <c r="M53" s="541"/>
      <c r="N53" s="541"/>
      <c r="O53" s="441"/>
      <c r="P53" s="441">
        <v>100</v>
      </c>
      <c r="Q53" s="441">
        <v>103.62354920658238</v>
      </c>
      <c r="R53" s="441">
        <v>106.05563557096546</v>
      </c>
      <c r="S53" s="441">
        <v>108.46982161706086</v>
      </c>
      <c r="T53" s="441">
        <v>108.8026089799576</v>
      </c>
      <c r="U53" s="441">
        <v>123.19448504971905</v>
      </c>
      <c r="V53" s="441">
        <v>107.69142538566133</v>
      </c>
      <c r="W53" s="441">
        <v>117.84651688510623</v>
      </c>
      <c r="X53" s="441">
        <v>131.6880815918731</v>
      </c>
      <c r="Y53" s="441">
        <v>137.94363585120507</v>
      </c>
    </row>
    <row r="56" spans="1:25" ht="15.75" x14ac:dyDescent="0.25">
      <c r="A56" s="649" t="s">
        <v>592</v>
      </c>
    </row>
    <row r="57" spans="1:25" ht="15.75" thickBot="1" x14ac:dyDescent="0.3">
      <c r="A57" s="213" t="s">
        <v>142</v>
      </c>
    </row>
    <row r="58" spans="1:25" x14ac:dyDescent="0.25">
      <c r="A58" s="638" t="s">
        <v>601</v>
      </c>
      <c r="B58" s="650">
        <v>2012</v>
      </c>
      <c r="C58" s="650">
        <v>2013</v>
      </c>
      <c r="D58" s="650">
        <v>2014</v>
      </c>
      <c r="E58" s="650">
        <v>2015</v>
      </c>
      <c r="F58" s="650">
        <v>2016</v>
      </c>
      <c r="G58" s="650">
        <v>2017</v>
      </c>
      <c r="H58" s="650">
        <v>2018</v>
      </c>
      <c r="I58" s="650">
        <v>2019</v>
      </c>
      <c r="J58" s="650">
        <v>2020</v>
      </c>
      <c r="K58" s="651">
        <v>2021</v>
      </c>
      <c r="L58" s="650">
        <v>2022</v>
      </c>
      <c r="M58" s="650">
        <v>2023</v>
      </c>
      <c r="N58" s="650">
        <v>2024</v>
      </c>
      <c r="O58" s="651"/>
    </row>
    <row r="59" spans="1:25" x14ac:dyDescent="0.25">
      <c r="A59" s="215" t="s">
        <v>147</v>
      </c>
      <c r="B59" s="640">
        <v>65.386986410000006</v>
      </c>
      <c r="C59" s="640">
        <v>67.271829917000005</v>
      </c>
      <c r="D59" s="640">
        <v>68.527346742000006</v>
      </c>
      <c r="E59" s="640">
        <v>68.704026354000007</v>
      </c>
      <c r="F59" s="640">
        <v>67.697922004999995</v>
      </c>
      <c r="G59" s="640">
        <v>67.942044421999995</v>
      </c>
      <c r="H59" s="640">
        <v>67.576643262000005</v>
      </c>
      <c r="I59" s="640">
        <v>70.150339028000005</v>
      </c>
      <c r="J59" s="640">
        <v>69.620682665000004</v>
      </c>
      <c r="K59" s="640">
        <v>71.521611899999996</v>
      </c>
      <c r="L59" s="640">
        <v>75.726144110999996</v>
      </c>
      <c r="M59" s="640">
        <v>79.486826356999998</v>
      </c>
      <c r="N59" s="640">
        <v>82.792549735999998</v>
      </c>
      <c r="O59" s="640"/>
    </row>
    <row r="60" spans="1:25" x14ac:dyDescent="0.25">
      <c r="A60" s="198" t="s">
        <v>35</v>
      </c>
      <c r="B60" s="641">
        <v>16.717861802000002</v>
      </c>
      <c r="C60" s="641">
        <v>17.302114743000001</v>
      </c>
      <c r="D60" s="641">
        <v>17.003856423999999</v>
      </c>
      <c r="E60" s="641">
        <v>16.702103728000001</v>
      </c>
      <c r="F60" s="641">
        <v>16.354827383</v>
      </c>
      <c r="G60" s="641">
        <v>16.390150163000001</v>
      </c>
      <c r="H60" s="641">
        <v>16.730307008</v>
      </c>
      <c r="I60" s="641">
        <v>17.222427590999999</v>
      </c>
      <c r="J60" s="641">
        <v>16.14080152</v>
      </c>
      <c r="K60" s="641">
        <v>17.187807603</v>
      </c>
      <c r="L60" s="641">
        <v>19.098800875999999</v>
      </c>
      <c r="M60" s="641">
        <v>20.722105537000001</v>
      </c>
      <c r="N60" s="641">
        <v>21.576008318</v>
      </c>
      <c r="O60" s="641"/>
    </row>
    <row r="61" spans="1:25" x14ac:dyDescent="0.25">
      <c r="A61" s="198" t="s">
        <v>37</v>
      </c>
      <c r="B61" s="641">
        <v>34.119825407</v>
      </c>
      <c r="C61" s="641">
        <v>35.014060763000003</v>
      </c>
      <c r="D61" s="641">
        <v>36.428662633000002</v>
      </c>
      <c r="E61" s="641">
        <v>36.935497363000003</v>
      </c>
      <c r="F61" s="641">
        <v>36.925884887999999</v>
      </c>
      <c r="G61" s="641">
        <v>37.614579722000002</v>
      </c>
      <c r="H61" s="641">
        <v>37.632820182000003</v>
      </c>
      <c r="I61" s="641">
        <v>38.214038848000001</v>
      </c>
      <c r="J61" s="641">
        <v>38.413565052000003</v>
      </c>
      <c r="K61" s="641">
        <v>39.386216591999997</v>
      </c>
      <c r="L61" s="641">
        <v>41.314256571000001</v>
      </c>
      <c r="M61" s="641">
        <v>42.810907276999998</v>
      </c>
      <c r="N61" s="641">
        <v>44.666789332</v>
      </c>
      <c r="O61" s="641"/>
    </row>
    <row r="62" spans="1:25" x14ac:dyDescent="0.25">
      <c r="A62" s="198" t="s">
        <v>148</v>
      </c>
      <c r="B62" s="641">
        <v>2.2531085919999998</v>
      </c>
      <c r="C62" s="641">
        <v>2.2898693159999999</v>
      </c>
      <c r="D62" s="641">
        <v>2.2794960409999998</v>
      </c>
      <c r="E62" s="641">
        <v>2.3159947660000002</v>
      </c>
      <c r="F62" s="641">
        <v>2.109723158</v>
      </c>
      <c r="G62" s="641">
        <v>1.9175281049999999</v>
      </c>
      <c r="H62" s="641">
        <v>1.789792378</v>
      </c>
      <c r="I62" s="641">
        <v>1.681232123</v>
      </c>
      <c r="J62" s="641">
        <v>1.544871316</v>
      </c>
      <c r="K62" s="641">
        <v>1.4299754950000001</v>
      </c>
      <c r="L62" s="641">
        <v>1.3426254630000001</v>
      </c>
      <c r="M62" s="641">
        <v>1.5686292639999999</v>
      </c>
      <c r="N62" s="641">
        <v>1.714354626</v>
      </c>
      <c r="O62" s="641"/>
    </row>
    <row r="63" spans="1:25" x14ac:dyDescent="0.25">
      <c r="A63" s="198" t="s">
        <v>39</v>
      </c>
      <c r="B63" s="641">
        <v>9.6820374020000006</v>
      </c>
      <c r="C63" s="641">
        <v>9.9215438220000003</v>
      </c>
      <c r="D63" s="641">
        <v>10.100655324</v>
      </c>
      <c r="E63" s="641">
        <v>9.9083797810000007</v>
      </c>
      <c r="F63" s="641">
        <v>9.4807404749999993</v>
      </c>
      <c r="G63" s="641">
        <v>9.1556740560000005</v>
      </c>
      <c r="H63" s="641">
        <v>8.564275598</v>
      </c>
      <c r="I63" s="641">
        <v>10.224990239</v>
      </c>
      <c r="J63" s="641">
        <v>10.27225123</v>
      </c>
      <c r="K63" s="641">
        <v>10.242517672</v>
      </c>
      <c r="L63" s="641">
        <v>10.563875627</v>
      </c>
      <c r="M63" s="641">
        <v>11.061311084</v>
      </c>
      <c r="N63" s="641">
        <v>11.583082238999999</v>
      </c>
      <c r="O63" s="641"/>
    </row>
    <row r="64" spans="1:25" x14ac:dyDescent="0.25">
      <c r="A64" s="198" t="s">
        <v>149</v>
      </c>
      <c r="B64" s="641">
        <v>2.614153204</v>
      </c>
      <c r="C64" s="641">
        <v>2.7442412709999999</v>
      </c>
      <c r="D64" s="641">
        <v>2.714676318</v>
      </c>
      <c r="E64" s="641">
        <v>2.8420507150000001</v>
      </c>
      <c r="F64" s="641">
        <v>2.8267460990000002</v>
      </c>
      <c r="G64" s="641">
        <v>2.864112376</v>
      </c>
      <c r="H64" s="641">
        <v>2.8594480940000002</v>
      </c>
      <c r="I64" s="641">
        <v>2.8076502250000002</v>
      </c>
      <c r="J64" s="641">
        <v>3.2491935449999998</v>
      </c>
      <c r="K64" s="641">
        <v>3.2750945360000001</v>
      </c>
      <c r="L64" s="641">
        <v>3.406585572</v>
      </c>
      <c r="M64" s="641">
        <v>3.323873195</v>
      </c>
      <c r="N64" s="641">
        <v>3.2523152199999998</v>
      </c>
      <c r="O64" s="641"/>
    </row>
    <row r="65" spans="1:17" x14ac:dyDescent="0.25">
      <c r="A65" s="216" t="s">
        <v>150</v>
      </c>
      <c r="B65" s="640">
        <v>77.973620635000003</v>
      </c>
      <c r="C65" s="640">
        <v>78.877695352000003</v>
      </c>
      <c r="D65" s="640">
        <v>79.140197084999997</v>
      </c>
      <c r="E65" s="640">
        <v>79.843256972999995</v>
      </c>
      <c r="F65" s="640">
        <v>78.850639978000004</v>
      </c>
      <c r="G65" s="640">
        <v>79.271601845000006</v>
      </c>
      <c r="H65" s="640">
        <v>79.896451081999999</v>
      </c>
      <c r="I65" s="640">
        <v>83.104666554999994</v>
      </c>
      <c r="J65" s="640">
        <v>81.605046724000005</v>
      </c>
      <c r="K65" s="640">
        <v>84.691343889999999</v>
      </c>
      <c r="L65" s="640">
        <v>89.176043144000005</v>
      </c>
      <c r="M65" s="640">
        <v>94.141232822999996</v>
      </c>
      <c r="N65" s="640">
        <v>96.993168456000006</v>
      </c>
      <c r="O65" s="640"/>
    </row>
    <row r="66" spans="1:17" x14ac:dyDescent="0.25">
      <c r="A66" s="198" t="s">
        <v>60</v>
      </c>
      <c r="B66" s="641">
        <v>47.032766828</v>
      </c>
      <c r="C66" s="641">
        <v>48.136639561000003</v>
      </c>
      <c r="D66" s="641">
        <v>48.597689899000002</v>
      </c>
      <c r="E66" s="641">
        <v>50.192385813999998</v>
      </c>
      <c r="F66" s="641">
        <v>51.116331989999999</v>
      </c>
      <c r="G66" s="641">
        <v>51.711251928000003</v>
      </c>
      <c r="H66" s="641">
        <v>52.336002305999997</v>
      </c>
      <c r="I66" s="641">
        <v>55.093861070999999</v>
      </c>
      <c r="J66" s="641">
        <v>55.164852148999998</v>
      </c>
      <c r="K66" s="641">
        <v>56.573445677999999</v>
      </c>
      <c r="L66" s="641">
        <v>59.171136898</v>
      </c>
      <c r="M66" s="641">
        <v>62.977186795999998</v>
      </c>
      <c r="N66" s="641">
        <v>64.595674473000003</v>
      </c>
      <c r="O66" s="641"/>
    </row>
    <row r="67" spans="1:17" x14ac:dyDescent="0.25">
      <c r="A67" s="652" t="s">
        <v>593</v>
      </c>
      <c r="B67" s="641">
        <v>40.660553473999997</v>
      </c>
      <c r="C67" s="641">
        <v>41.914577491000003</v>
      </c>
      <c r="D67" s="641">
        <v>42.431503534999997</v>
      </c>
      <c r="E67" s="641">
        <v>43.785013124999999</v>
      </c>
      <c r="F67" s="641">
        <v>44.508860839</v>
      </c>
      <c r="G67" s="641">
        <v>44.883326586000003</v>
      </c>
      <c r="H67" s="641">
        <v>45.514876839999999</v>
      </c>
      <c r="I67" s="641">
        <v>46.678589127000002</v>
      </c>
      <c r="J67" s="641">
        <v>47.273826143000001</v>
      </c>
      <c r="K67" s="641">
        <v>47.149177973999997</v>
      </c>
      <c r="L67" s="641">
        <v>48.868036895000003</v>
      </c>
      <c r="M67" s="641">
        <v>52.509952978000001</v>
      </c>
      <c r="N67" s="641">
        <v>54.79386719</v>
      </c>
      <c r="O67" s="641"/>
    </row>
    <row r="68" spans="1:17" x14ac:dyDescent="0.25">
      <c r="A68" s="1434" t="s">
        <v>1948</v>
      </c>
      <c r="B68" s="641">
        <v>9.0324316020000008</v>
      </c>
      <c r="C68" s="641">
        <v>9.4653437050000004</v>
      </c>
      <c r="D68" s="641">
        <v>9.8854514739999999</v>
      </c>
      <c r="E68" s="641">
        <v>9.8248228740000005</v>
      </c>
      <c r="F68" s="641">
        <v>10.788295164000001</v>
      </c>
      <c r="G68" s="641">
        <v>11.156716169999999</v>
      </c>
      <c r="H68" s="641">
        <v>11.016718490000001</v>
      </c>
      <c r="I68" s="641">
        <v>10.850323763</v>
      </c>
      <c r="J68" s="641">
        <v>10.764555631</v>
      </c>
      <c r="K68" s="641">
        <v>10.819903953000001</v>
      </c>
      <c r="L68" s="641">
        <v>10.804979956</v>
      </c>
      <c r="M68" s="641">
        <v>10.844490173000001</v>
      </c>
      <c r="N68" s="641">
        <v>10.93878424</v>
      </c>
      <c r="O68" s="641"/>
    </row>
    <row r="69" spans="1:17" x14ac:dyDescent="0.25">
      <c r="A69" s="652" t="s">
        <v>152</v>
      </c>
      <c r="B69" s="641">
        <v>6.3722133540000003</v>
      </c>
      <c r="C69" s="641">
        <v>6.2220620699999998</v>
      </c>
      <c r="D69" s="641">
        <v>6.1661863629999996</v>
      </c>
      <c r="E69" s="641">
        <v>6.4073726879999997</v>
      </c>
      <c r="F69" s="641">
        <v>6.6074711500000003</v>
      </c>
      <c r="G69" s="641">
        <v>6.8279253420000003</v>
      </c>
      <c r="H69" s="641">
        <v>6.8211254649999997</v>
      </c>
      <c r="I69" s="641">
        <v>8.4152719430000005</v>
      </c>
      <c r="J69" s="641">
        <v>7.8910260049999996</v>
      </c>
      <c r="K69" s="641">
        <v>9.4242677029999999</v>
      </c>
      <c r="L69" s="641">
        <v>10.303100002000001</v>
      </c>
      <c r="M69" s="641">
        <v>10.467233818</v>
      </c>
      <c r="N69" s="641">
        <v>9.8018072830000005</v>
      </c>
      <c r="O69" s="641"/>
    </row>
    <row r="70" spans="1:17" x14ac:dyDescent="0.25">
      <c r="A70" s="1435" t="s">
        <v>214</v>
      </c>
      <c r="B70" s="1436"/>
      <c r="C70" s="1436"/>
      <c r="D70" s="1436"/>
      <c r="E70" s="1436"/>
      <c r="F70" s="1436"/>
      <c r="G70" s="1436"/>
      <c r="H70" s="1436"/>
      <c r="I70" s="1436"/>
      <c r="J70" s="1436">
        <v>0</v>
      </c>
      <c r="K70" s="1436">
        <v>0.67573774099999995</v>
      </c>
      <c r="L70" s="1436">
        <v>0.74849691799999996</v>
      </c>
      <c r="M70" s="1436">
        <v>1.36266227</v>
      </c>
      <c r="N70" s="1436">
        <v>1.4225429350000001</v>
      </c>
      <c r="O70" s="1436"/>
    </row>
    <row r="71" spans="1:17" x14ac:dyDescent="0.25">
      <c r="A71" s="198" t="s">
        <v>153</v>
      </c>
      <c r="B71" s="641">
        <v>19.278061385000001</v>
      </c>
      <c r="C71" s="641">
        <v>18.944270912</v>
      </c>
      <c r="D71" s="641">
        <v>18.198827230999999</v>
      </c>
      <c r="E71" s="641">
        <v>16.859911887999999</v>
      </c>
      <c r="F71" s="641">
        <v>14.643139758</v>
      </c>
      <c r="G71" s="641">
        <v>14.171182288000001</v>
      </c>
      <c r="H71" s="641">
        <v>14.130202941</v>
      </c>
      <c r="I71" s="641">
        <v>14.217783320000001</v>
      </c>
      <c r="J71" s="641">
        <v>14.382916066</v>
      </c>
      <c r="K71" s="641">
        <v>14.923641841</v>
      </c>
      <c r="L71" s="641">
        <v>15.260929459</v>
      </c>
      <c r="M71" s="641">
        <v>15.710869189</v>
      </c>
      <c r="N71" s="641">
        <v>16.228128444999999</v>
      </c>
      <c r="O71" s="641"/>
    </row>
    <row r="72" spans="1:17" x14ac:dyDescent="0.25">
      <c r="A72" s="539" t="s">
        <v>154</v>
      </c>
      <c r="B72" s="641">
        <v>16.431190132000001</v>
      </c>
      <c r="C72" s="641">
        <v>16.417830876</v>
      </c>
      <c r="D72" s="641">
        <v>15.765709606</v>
      </c>
      <c r="E72" s="641">
        <v>14.448581441</v>
      </c>
      <c r="F72" s="641">
        <v>12.430288511000001</v>
      </c>
      <c r="G72" s="641">
        <v>11.730195373999999</v>
      </c>
      <c r="H72" s="641">
        <v>11.684576215</v>
      </c>
      <c r="I72" s="641">
        <v>11.716721751</v>
      </c>
      <c r="J72" s="641">
        <v>11.75844863</v>
      </c>
      <c r="K72" s="641">
        <v>11.822087764000001</v>
      </c>
      <c r="L72" s="641">
        <v>11.89701803</v>
      </c>
      <c r="M72" s="641">
        <v>12.206421642</v>
      </c>
      <c r="N72" s="641">
        <v>12.450117891</v>
      </c>
      <c r="O72" s="641"/>
    </row>
    <row r="73" spans="1:17" x14ac:dyDescent="0.25">
      <c r="A73" s="539" t="s">
        <v>155</v>
      </c>
      <c r="B73" s="641">
        <v>0.19808492</v>
      </c>
      <c r="C73" s="641">
        <v>0.19325065499999999</v>
      </c>
      <c r="D73" s="641">
        <v>0.19236287499999999</v>
      </c>
      <c r="E73" s="641">
        <v>0.184957028</v>
      </c>
      <c r="F73" s="641">
        <v>0.192917743</v>
      </c>
      <c r="G73" s="641">
        <v>0.24590614899999999</v>
      </c>
      <c r="H73" s="641">
        <v>0.28484039</v>
      </c>
      <c r="I73" s="641">
        <v>0.30000879499999999</v>
      </c>
      <c r="J73" s="641">
        <v>0.34401562400000002</v>
      </c>
      <c r="K73" s="641">
        <v>0.36061834199999998</v>
      </c>
      <c r="L73" s="641">
        <v>0.38935070599999999</v>
      </c>
      <c r="M73" s="641">
        <v>0.41163420699999997</v>
      </c>
      <c r="N73" s="641">
        <v>0.43158587199999998</v>
      </c>
      <c r="O73" s="641"/>
    </row>
    <row r="74" spans="1:17" x14ac:dyDescent="0.25">
      <c r="A74" s="539" t="s">
        <v>156</v>
      </c>
      <c r="B74" s="641">
        <v>2.6487863310000002</v>
      </c>
      <c r="C74" s="641">
        <v>2.3331893789999998</v>
      </c>
      <c r="D74" s="641">
        <v>2.2407547499999998</v>
      </c>
      <c r="E74" s="641">
        <v>2.226373417</v>
      </c>
      <c r="F74" s="641">
        <v>2.0199335029999999</v>
      </c>
      <c r="G74" s="641">
        <v>2.1950807640000001</v>
      </c>
      <c r="H74" s="641">
        <v>2.1607863360000001</v>
      </c>
      <c r="I74" s="641">
        <v>2.2010527729999998</v>
      </c>
      <c r="J74" s="641">
        <v>2.2804518109999998</v>
      </c>
      <c r="K74" s="641">
        <v>2.7409357339999998</v>
      </c>
      <c r="L74" s="641">
        <v>2.974560721</v>
      </c>
      <c r="M74" s="641">
        <v>3.0928133390000001</v>
      </c>
      <c r="N74" s="641">
        <v>3.3464246819999999</v>
      </c>
      <c r="O74" s="641"/>
    </row>
    <row r="75" spans="1:17" x14ac:dyDescent="0.25">
      <c r="A75" s="198" t="s">
        <v>157</v>
      </c>
      <c r="B75" s="641">
        <v>3.0275387550000001</v>
      </c>
      <c r="C75" s="641">
        <v>3.0334880380000002</v>
      </c>
      <c r="D75" s="641">
        <v>3.2572680580000002</v>
      </c>
      <c r="E75" s="641">
        <v>3.68860185</v>
      </c>
      <c r="F75" s="641">
        <v>3.7729646400000001</v>
      </c>
      <c r="G75" s="641">
        <v>3.7331750299999999</v>
      </c>
      <c r="H75" s="641">
        <v>3.4964945219999999</v>
      </c>
      <c r="I75" s="641">
        <v>3.4925551709999998</v>
      </c>
      <c r="J75" s="641">
        <v>3.7454830100000001</v>
      </c>
      <c r="K75" s="641">
        <v>3.6422874479999998</v>
      </c>
      <c r="L75" s="641">
        <v>3.9051475930000001</v>
      </c>
      <c r="M75" s="641">
        <v>4.1604678789999996</v>
      </c>
      <c r="N75" s="641">
        <v>4.1480300999999997</v>
      </c>
      <c r="O75" s="641"/>
    </row>
    <row r="76" spans="1:17" x14ac:dyDescent="0.25">
      <c r="A76" s="198" t="s">
        <v>94</v>
      </c>
      <c r="B76" s="641">
        <v>5.0774800149999999</v>
      </c>
      <c r="C76" s="641">
        <v>5.2106336469999999</v>
      </c>
      <c r="D76" s="641">
        <v>5.3151172420000004</v>
      </c>
      <c r="E76" s="641">
        <v>5.5570460060000002</v>
      </c>
      <c r="F76" s="641">
        <v>5.7583311520000002</v>
      </c>
      <c r="G76" s="641">
        <v>5.8234587250000001</v>
      </c>
      <c r="H76" s="641">
        <v>6.3684354980000002</v>
      </c>
      <c r="I76" s="641">
        <v>6.6076859580000002</v>
      </c>
      <c r="J76" s="641">
        <v>5.1085033949999996</v>
      </c>
      <c r="K76" s="641">
        <v>6.0395825990000001</v>
      </c>
      <c r="L76" s="641">
        <v>6.8561100980000003</v>
      </c>
      <c r="M76" s="641">
        <v>7.254252911</v>
      </c>
      <c r="N76" s="641">
        <v>7.6858068340000001</v>
      </c>
      <c r="O76" s="641"/>
    </row>
    <row r="77" spans="1:17" x14ac:dyDescent="0.25">
      <c r="A77" s="217" t="s">
        <v>158</v>
      </c>
      <c r="B77" s="641">
        <v>3.5577736500000001</v>
      </c>
      <c r="C77" s="641">
        <v>3.5526631919999998</v>
      </c>
      <c r="D77" s="641">
        <v>3.771294653</v>
      </c>
      <c r="E77" s="641">
        <v>3.5453114139999999</v>
      </c>
      <c r="F77" s="641">
        <v>3.5598724349999999</v>
      </c>
      <c r="G77" s="641">
        <v>3.8325338709999999</v>
      </c>
      <c r="H77" s="641">
        <v>3.5653158129999998</v>
      </c>
      <c r="I77" s="641">
        <v>3.6927810320000001</v>
      </c>
      <c r="J77" s="641">
        <v>3.2032921029999999</v>
      </c>
      <c r="K77" s="641">
        <v>3.5123863219999998</v>
      </c>
      <c r="L77" s="641">
        <v>3.9827190950000002</v>
      </c>
      <c r="M77" s="641">
        <v>4.0384560479999996</v>
      </c>
      <c r="N77" s="641">
        <v>4.3355286050000004</v>
      </c>
      <c r="O77" s="641"/>
    </row>
    <row r="78" spans="1:17" x14ac:dyDescent="0.25">
      <c r="A78" s="218" t="s">
        <v>159</v>
      </c>
      <c r="B78" s="642">
        <v>12.586634224999999</v>
      </c>
      <c r="C78" s="642">
        <v>11.605865434</v>
      </c>
      <c r="D78" s="642">
        <v>10.612850342</v>
      </c>
      <c r="E78" s="642">
        <v>11.139230617999999</v>
      </c>
      <c r="F78" s="642">
        <v>11.152717972</v>
      </c>
      <c r="G78" s="642">
        <v>11.329557422000001</v>
      </c>
      <c r="H78" s="642">
        <v>12.319807819999999</v>
      </c>
      <c r="I78" s="642">
        <v>12.954327526</v>
      </c>
      <c r="J78" s="642">
        <v>11.984364059000001</v>
      </c>
      <c r="K78" s="642">
        <v>13.169731989000001</v>
      </c>
      <c r="L78" s="642">
        <v>13.449899032999999</v>
      </c>
      <c r="M78" s="642">
        <v>14.654406464999999</v>
      </c>
      <c r="N78" s="642">
        <v>14.20061872</v>
      </c>
      <c r="O78" s="642"/>
      <c r="Q78" s="641"/>
    </row>
    <row r="79" spans="1:17" x14ac:dyDescent="0.25">
      <c r="A79" s="220" t="s">
        <v>160</v>
      </c>
      <c r="B79" s="643">
        <v>6.8342235960000002</v>
      </c>
      <c r="C79" s="643">
        <v>5.6077118820000003</v>
      </c>
      <c r="D79" s="643">
        <v>4.6932585649999998</v>
      </c>
      <c r="E79" s="643">
        <v>5.0066899859999996</v>
      </c>
      <c r="F79" s="643">
        <v>4.9128141220000003</v>
      </c>
      <c r="G79" s="643">
        <v>5.1820493000000001</v>
      </c>
      <c r="H79" s="643">
        <v>6.0972797649999997</v>
      </c>
      <c r="I79" s="643">
        <v>6.6091452659999996</v>
      </c>
      <c r="J79" s="643">
        <v>5.6905439119999999</v>
      </c>
      <c r="K79" s="643">
        <v>6.7970883000000004</v>
      </c>
      <c r="L79" s="643">
        <v>7.115216942</v>
      </c>
      <c r="M79" s="643">
        <v>8.1469354389999999</v>
      </c>
      <c r="N79" s="643">
        <v>7.7426732280000001</v>
      </c>
      <c r="O79" s="643"/>
    </row>
    <row r="80" spans="1:17" x14ac:dyDescent="0.25">
      <c r="A80" s="206" t="s">
        <v>161</v>
      </c>
      <c r="B80" s="640">
        <v>23.738956085000002</v>
      </c>
      <c r="C80" s="640">
        <v>25.651524802000001</v>
      </c>
      <c r="D80" s="640">
        <v>22.097936652000001</v>
      </c>
      <c r="E80" s="640">
        <v>19.318714050000001</v>
      </c>
      <c r="F80" s="640">
        <v>19.290230683000001</v>
      </c>
      <c r="G80" s="640">
        <v>20.928917898000002</v>
      </c>
      <c r="H80" s="640">
        <v>22.163532787000001</v>
      </c>
      <c r="I80" s="640">
        <v>25.362257358000001</v>
      </c>
      <c r="J80" s="640">
        <v>21.216056017</v>
      </c>
      <c r="K80" s="640">
        <v>22.499586561000001</v>
      </c>
      <c r="L80" s="640">
        <v>24.910604234000001</v>
      </c>
      <c r="M80" s="640">
        <v>27.249474785</v>
      </c>
      <c r="N80" s="640">
        <v>29.845496524000001</v>
      </c>
      <c r="O80" s="640"/>
    </row>
    <row r="81" spans="1:15" x14ac:dyDescent="0.25">
      <c r="A81" s="219" t="s">
        <v>109</v>
      </c>
      <c r="B81" s="641">
        <v>21.506082806999999</v>
      </c>
      <c r="C81" s="641">
        <v>23.383835798</v>
      </c>
      <c r="D81" s="641">
        <v>19.882235373</v>
      </c>
      <c r="E81" s="641">
        <v>17.056075907</v>
      </c>
      <c r="F81" s="641">
        <v>17.152713282000001</v>
      </c>
      <c r="G81" s="641">
        <v>18.666441598999999</v>
      </c>
      <c r="H81" s="641">
        <v>19.960665385999999</v>
      </c>
      <c r="I81" s="641">
        <v>22.800649494000002</v>
      </c>
      <c r="J81" s="641">
        <v>18.865888985000002</v>
      </c>
      <c r="K81" s="641">
        <v>19.950320832999999</v>
      </c>
      <c r="L81" s="641">
        <v>22.445618068000002</v>
      </c>
      <c r="M81" s="641">
        <v>24.694662927</v>
      </c>
      <c r="N81" s="641">
        <v>27.180810228999999</v>
      </c>
      <c r="O81" s="641"/>
    </row>
    <row r="82" spans="1:15" x14ac:dyDescent="0.25">
      <c r="A82" s="219" t="s">
        <v>162</v>
      </c>
      <c r="B82" s="641">
        <v>1.374129537</v>
      </c>
      <c r="C82" s="641">
        <v>1.368857923</v>
      </c>
      <c r="D82" s="641">
        <v>1.385071524</v>
      </c>
      <c r="E82" s="641">
        <v>1.134619405</v>
      </c>
      <c r="F82" s="641">
        <v>1.170649372</v>
      </c>
      <c r="G82" s="641">
        <v>1.1495619260000001</v>
      </c>
      <c r="H82" s="641">
        <v>1.255270884</v>
      </c>
      <c r="I82" s="641">
        <v>1.626161024</v>
      </c>
      <c r="J82" s="641">
        <v>1.485107814</v>
      </c>
      <c r="K82" s="641">
        <v>1.600530185</v>
      </c>
      <c r="L82" s="641">
        <v>1.545979722</v>
      </c>
      <c r="M82" s="641">
        <v>1.662213911</v>
      </c>
      <c r="N82" s="641">
        <v>1.6807945150000001</v>
      </c>
      <c r="O82" s="641"/>
    </row>
    <row r="83" spans="1:15" x14ac:dyDescent="0.25">
      <c r="A83" s="219" t="s">
        <v>163</v>
      </c>
      <c r="B83" s="641">
        <v>0.85874373999999998</v>
      </c>
      <c r="C83" s="641">
        <v>0.89883108</v>
      </c>
      <c r="D83" s="641">
        <v>0.83062975400000005</v>
      </c>
      <c r="E83" s="641">
        <v>1.128018736</v>
      </c>
      <c r="F83" s="641">
        <v>0.96686802900000002</v>
      </c>
      <c r="G83" s="641">
        <v>1.1129143720000001</v>
      </c>
      <c r="H83" s="641">
        <v>0.94759651600000006</v>
      </c>
      <c r="I83" s="641">
        <v>0.93544683900000003</v>
      </c>
      <c r="J83" s="641">
        <v>0.86505921699999999</v>
      </c>
      <c r="K83" s="641">
        <v>0.94873554199999999</v>
      </c>
      <c r="L83" s="641">
        <v>0.91900644300000001</v>
      </c>
      <c r="M83" s="641">
        <v>0.89259794699999995</v>
      </c>
      <c r="N83" s="641">
        <v>0.98389177999999999</v>
      </c>
      <c r="O83" s="641"/>
    </row>
    <row r="84" spans="1:15" x14ac:dyDescent="0.25">
      <c r="A84" s="220" t="s">
        <v>164</v>
      </c>
      <c r="B84" s="640">
        <v>11.108792167000001</v>
      </c>
      <c r="C84" s="640">
        <v>11.378698139999999</v>
      </c>
      <c r="D84" s="640">
        <v>10.993921304000001</v>
      </c>
      <c r="E84" s="640">
        <v>11.098648572</v>
      </c>
      <c r="F84" s="640">
        <v>10.114511351000001</v>
      </c>
      <c r="G84" s="640">
        <v>10.18162841</v>
      </c>
      <c r="H84" s="640">
        <v>11.234926596999999</v>
      </c>
      <c r="I84" s="640">
        <v>11.882762942999999</v>
      </c>
      <c r="J84" s="640">
        <v>11.131262681999999</v>
      </c>
      <c r="K84" s="640">
        <v>11.352892459</v>
      </c>
      <c r="L84" s="640">
        <v>11.951361779999999</v>
      </c>
      <c r="M84" s="640">
        <v>12.561819061</v>
      </c>
      <c r="N84" s="640">
        <v>13.100151502999999</v>
      </c>
      <c r="O84" s="640"/>
    </row>
    <row r="85" spans="1:15" x14ac:dyDescent="0.25">
      <c r="A85" s="219" t="s">
        <v>124</v>
      </c>
      <c r="B85" s="641">
        <v>2.6295632200000001</v>
      </c>
      <c r="C85" s="641">
        <v>2.7356032950000002</v>
      </c>
      <c r="D85" s="641">
        <v>2.971141775</v>
      </c>
      <c r="E85" s="641">
        <v>2.8442073649999999</v>
      </c>
      <c r="F85" s="641">
        <v>2.4994516510000002</v>
      </c>
      <c r="G85" s="641">
        <v>2.3412937170000001</v>
      </c>
      <c r="H85" s="641">
        <v>2.5588934079999999</v>
      </c>
      <c r="I85" s="641">
        <v>2.7678169019999999</v>
      </c>
      <c r="J85" s="641">
        <v>3.0143992740000001</v>
      </c>
      <c r="K85" s="641">
        <v>2.9313990059999999</v>
      </c>
      <c r="L85" s="641">
        <v>2.7875390649999998</v>
      </c>
      <c r="M85" s="641">
        <v>2.8654602320000002</v>
      </c>
      <c r="N85" s="641">
        <v>3.1814402730000002</v>
      </c>
      <c r="O85" s="641"/>
    </row>
    <row r="86" spans="1:15" x14ac:dyDescent="0.25">
      <c r="A86" s="219" t="s">
        <v>165</v>
      </c>
      <c r="B86" s="641">
        <v>5.3303549549999998</v>
      </c>
      <c r="C86" s="641">
        <v>5.3565498040000001</v>
      </c>
      <c r="D86" s="641">
        <v>5.3255445530000003</v>
      </c>
      <c r="E86" s="641">
        <v>5.0278907349999997</v>
      </c>
      <c r="F86" s="641">
        <v>4.7160373599999996</v>
      </c>
      <c r="G86" s="641">
        <v>4.7406035070000003</v>
      </c>
      <c r="H86" s="641">
        <v>5.289886343</v>
      </c>
      <c r="I86" s="641">
        <v>5.9033657179999999</v>
      </c>
      <c r="J86" s="641">
        <v>5.6838372179999999</v>
      </c>
      <c r="K86" s="641">
        <v>6.056754658</v>
      </c>
      <c r="L86" s="641">
        <v>6.4131571420000002</v>
      </c>
      <c r="M86" s="641">
        <v>7.0698421199999997</v>
      </c>
      <c r="N86" s="641">
        <v>7.4970670589999999</v>
      </c>
      <c r="O86" s="641"/>
    </row>
    <row r="87" spans="1:15" x14ac:dyDescent="0.25">
      <c r="A87" s="221" t="s">
        <v>166</v>
      </c>
      <c r="B87" s="641">
        <v>3.1488739909999999</v>
      </c>
      <c r="C87" s="641">
        <v>3.2865450389999999</v>
      </c>
      <c r="D87" s="641">
        <v>2.6972349750000002</v>
      </c>
      <c r="E87" s="641">
        <v>3.2265504699999998</v>
      </c>
      <c r="F87" s="641">
        <v>2.8990223390000001</v>
      </c>
      <c r="G87" s="641">
        <v>3.099731185</v>
      </c>
      <c r="H87" s="641">
        <v>3.3861468449999998</v>
      </c>
      <c r="I87" s="641">
        <v>3.2115803230000002</v>
      </c>
      <c r="J87" s="641">
        <v>2.4330261879999999</v>
      </c>
      <c r="K87" s="641">
        <v>2.364738794</v>
      </c>
      <c r="L87" s="641">
        <v>2.7506655719999999</v>
      </c>
      <c r="M87" s="641">
        <v>2.6265167100000002</v>
      </c>
      <c r="N87" s="641">
        <v>2.4216441720000002</v>
      </c>
      <c r="O87" s="641"/>
    </row>
    <row r="88" spans="1:15" x14ac:dyDescent="0.25">
      <c r="A88" s="206" t="s">
        <v>167</v>
      </c>
      <c r="B88" s="645">
        <v>89.125942495000004</v>
      </c>
      <c r="C88" s="645">
        <v>92.923354720000006</v>
      </c>
      <c r="D88" s="645">
        <v>90.625283394999997</v>
      </c>
      <c r="E88" s="645">
        <v>88.022740404999993</v>
      </c>
      <c r="F88" s="645">
        <v>86.988152689000003</v>
      </c>
      <c r="G88" s="645">
        <v>88.870962320999993</v>
      </c>
      <c r="H88" s="645">
        <v>89.740176050000002</v>
      </c>
      <c r="I88" s="645">
        <v>95.512596387000002</v>
      </c>
      <c r="J88" s="645">
        <v>90.836738682000004</v>
      </c>
      <c r="K88" s="645">
        <v>94.021198462000001</v>
      </c>
      <c r="L88" s="645">
        <v>100.636748346</v>
      </c>
      <c r="M88" s="645">
        <v>106.73630114300001</v>
      </c>
      <c r="N88" s="645">
        <v>112.63804626</v>
      </c>
      <c r="O88" s="645"/>
    </row>
    <row r="89" spans="1:15" x14ac:dyDescent="0.25">
      <c r="A89" s="220" t="s">
        <v>168</v>
      </c>
      <c r="B89" s="646">
        <v>89.082412801999993</v>
      </c>
      <c r="C89" s="646">
        <v>90.256393492000001</v>
      </c>
      <c r="D89" s="646">
        <v>90.134118388999994</v>
      </c>
      <c r="E89" s="646">
        <v>90.941905544999997</v>
      </c>
      <c r="F89" s="646">
        <v>88.965151328999994</v>
      </c>
      <c r="G89" s="646">
        <v>89.453230254999994</v>
      </c>
      <c r="H89" s="646">
        <v>91.13137768</v>
      </c>
      <c r="I89" s="646">
        <v>94.987429499000001</v>
      </c>
      <c r="J89" s="646">
        <v>92.736309406999993</v>
      </c>
      <c r="K89" s="646">
        <v>96.044236350000006</v>
      </c>
      <c r="L89" s="646">
        <v>101.12740492499999</v>
      </c>
      <c r="M89" s="646">
        <v>106.703051884</v>
      </c>
      <c r="N89" s="646">
        <v>110.093319959</v>
      </c>
      <c r="O89" s="646"/>
    </row>
    <row r="90" spans="1:15" x14ac:dyDescent="0.25">
      <c r="A90" s="222" t="s">
        <v>169</v>
      </c>
      <c r="B90" s="647">
        <v>-4.3529693000000001E-2</v>
      </c>
      <c r="C90" s="647">
        <v>-2.6669612279999999</v>
      </c>
      <c r="D90" s="647">
        <v>-0.49116500499999999</v>
      </c>
      <c r="E90" s="647">
        <v>2.91916514</v>
      </c>
      <c r="F90" s="647">
        <v>1.9769986399999999</v>
      </c>
      <c r="G90" s="647">
        <v>0.58226793399999999</v>
      </c>
      <c r="H90" s="647">
        <v>1.3912016300000001</v>
      </c>
      <c r="I90" s="647">
        <v>-0.525166888</v>
      </c>
      <c r="J90" s="647">
        <v>1.8995707239999999</v>
      </c>
      <c r="K90" s="647">
        <v>2.0230378880000002</v>
      </c>
      <c r="L90" s="647">
        <v>0.49065657899999998</v>
      </c>
      <c r="M90" s="647">
        <v>-3.3249259000000003E-2</v>
      </c>
      <c r="N90" s="647">
        <v>-2.5447263009999999</v>
      </c>
      <c r="O90" s="647"/>
    </row>
    <row r="91" spans="1:15" x14ac:dyDescent="0.25">
      <c r="A91" s="223" t="s">
        <v>170</v>
      </c>
      <c r="B91" s="641">
        <v>5.7524106279999998</v>
      </c>
      <c r="C91" s="641">
        <v>5.9981535519999998</v>
      </c>
      <c r="D91" s="641">
        <v>5.9195917769999999</v>
      </c>
      <c r="E91" s="641">
        <v>6.1325406320000004</v>
      </c>
      <c r="F91" s="641">
        <v>6.2399038500000001</v>
      </c>
      <c r="G91" s="641">
        <v>6.1475081210000004</v>
      </c>
      <c r="H91" s="641">
        <v>6.2225280539999996</v>
      </c>
      <c r="I91" s="641">
        <v>6.3451822590000004</v>
      </c>
      <c r="J91" s="641">
        <v>6.2938201469999999</v>
      </c>
      <c r="K91" s="641">
        <v>6.3726436890000002</v>
      </c>
      <c r="L91" s="641">
        <v>6.3346820900000003</v>
      </c>
      <c r="M91" s="641">
        <v>6.5074710260000002</v>
      </c>
      <c r="N91" s="641">
        <v>6.4579454920000003</v>
      </c>
      <c r="O91" s="641"/>
    </row>
    <row r="92" spans="1:15" x14ac:dyDescent="0.25">
      <c r="A92" s="219" t="s">
        <v>171</v>
      </c>
      <c r="B92" s="641">
        <v>7.0936031929999999</v>
      </c>
      <c r="C92" s="641">
        <v>7.1598333890000001</v>
      </c>
      <c r="D92" s="641">
        <v>6.1898320279999997</v>
      </c>
      <c r="E92" s="641">
        <v>6.156069359</v>
      </c>
      <c r="F92" s="641">
        <v>5.6208502380000001</v>
      </c>
      <c r="G92" s="641">
        <v>6.3780532330000002</v>
      </c>
      <c r="H92" s="641">
        <v>5.6727571619999999</v>
      </c>
      <c r="I92" s="641">
        <v>6.0459007900000001</v>
      </c>
      <c r="J92" s="641">
        <v>5.8565258399999998</v>
      </c>
      <c r="K92" s="641">
        <v>6.4321365110000004</v>
      </c>
      <c r="L92" s="641">
        <v>7.4431030189999996</v>
      </c>
      <c r="M92" s="641">
        <v>6.4999874640000002</v>
      </c>
      <c r="N92" s="641">
        <v>7.3091611519999997</v>
      </c>
      <c r="O92" s="641"/>
    </row>
    <row r="93" spans="1:15" x14ac:dyDescent="0.25">
      <c r="A93" s="219" t="s">
        <v>172</v>
      </c>
      <c r="B93" s="641">
        <v>1.3411925650000001</v>
      </c>
      <c r="C93" s="641">
        <v>1.1616798370000001</v>
      </c>
      <c r="D93" s="641">
        <v>0.27024025099999999</v>
      </c>
      <c r="E93" s="641">
        <v>2.3528726999999999E-2</v>
      </c>
      <c r="F93" s="641">
        <v>-0.619053611</v>
      </c>
      <c r="G93" s="641">
        <v>0.230545111</v>
      </c>
      <c r="H93" s="641">
        <v>-0.54977089099999998</v>
      </c>
      <c r="I93" s="641">
        <v>-0.29928146900000002</v>
      </c>
      <c r="J93" s="641">
        <v>-0.43729430600000002</v>
      </c>
      <c r="K93" s="641">
        <v>5.9492821000000001E-2</v>
      </c>
      <c r="L93" s="641">
        <v>1.1084209279999999</v>
      </c>
      <c r="M93" s="641">
        <v>-7.483562E-3</v>
      </c>
      <c r="N93" s="641">
        <v>0.85121565899999996</v>
      </c>
      <c r="O93" s="641"/>
    </row>
    <row r="94" spans="1:15" x14ac:dyDescent="0.25">
      <c r="A94" s="206" t="s">
        <v>173</v>
      </c>
      <c r="B94" s="645">
        <v>94.878353124</v>
      </c>
      <c r="C94" s="645">
        <v>98.921508271999997</v>
      </c>
      <c r="D94" s="645">
        <v>96.544875172000005</v>
      </c>
      <c r="E94" s="645">
        <v>94.155281036999995</v>
      </c>
      <c r="F94" s="645">
        <v>93.228056538999994</v>
      </c>
      <c r="G94" s="645">
        <v>95.018470442999998</v>
      </c>
      <c r="H94" s="645">
        <v>95.962704103999997</v>
      </c>
      <c r="I94" s="645">
        <v>101.857778647</v>
      </c>
      <c r="J94" s="645">
        <v>97.130558828999995</v>
      </c>
      <c r="K94" s="645">
        <v>100.393842151</v>
      </c>
      <c r="L94" s="645">
        <v>106.971430437</v>
      </c>
      <c r="M94" s="645">
        <v>113.243772169</v>
      </c>
      <c r="N94" s="645">
        <v>119.095991752</v>
      </c>
      <c r="O94" s="645"/>
    </row>
    <row r="95" spans="1:15" x14ac:dyDescent="0.25">
      <c r="A95" s="220" t="s">
        <v>174</v>
      </c>
      <c r="B95" s="646">
        <v>96.176015995</v>
      </c>
      <c r="C95" s="646">
        <v>97.416226882000004</v>
      </c>
      <c r="D95" s="646">
        <v>96.323950417999995</v>
      </c>
      <c r="E95" s="646">
        <v>97.097974905000001</v>
      </c>
      <c r="F95" s="646">
        <v>94.586001566999997</v>
      </c>
      <c r="G95" s="646">
        <v>95.831283489</v>
      </c>
      <c r="H95" s="646">
        <v>96.804134841999996</v>
      </c>
      <c r="I95" s="646">
        <v>101.03333028900001</v>
      </c>
      <c r="J95" s="646">
        <v>98.592835246999996</v>
      </c>
      <c r="K95" s="646">
        <v>102.476372861</v>
      </c>
      <c r="L95" s="646">
        <v>108.570507944</v>
      </c>
      <c r="M95" s="646">
        <v>113.203039348</v>
      </c>
      <c r="N95" s="646">
        <v>117.402481111</v>
      </c>
      <c r="O95" s="646"/>
    </row>
    <row r="96" spans="1:15" x14ac:dyDescent="0.25">
      <c r="A96" s="543" t="s">
        <v>175</v>
      </c>
      <c r="B96" s="643">
        <v>1.297662871</v>
      </c>
      <c r="C96" s="643">
        <v>-1.5052813899999999</v>
      </c>
      <c r="D96" s="643">
        <v>-0.220924753</v>
      </c>
      <c r="E96" s="643">
        <v>2.9426938680000001</v>
      </c>
      <c r="F96" s="643">
        <v>1.3579450280000001</v>
      </c>
      <c r="G96" s="643">
        <v>0.81281304499999996</v>
      </c>
      <c r="H96" s="643">
        <v>0.84143073800000001</v>
      </c>
      <c r="I96" s="643">
        <v>-0.82444835800000005</v>
      </c>
      <c r="J96" s="643">
        <v>1.4622764180000001</v>
      </c>
      <c r="K96" s="643">
        <v>2.0825307099999999</v>
      </c>
      <c r="L96" s="643">
        <v>1.5990775070000001</v>
      </c>
      <c r="M96" s="643">
        <v>-4.0732821000000002E-2</v>
      </c>
      <c r="N96" s="643">
        <v>-1.693510641</v>
      </c>
      <c r="O96" s="643"/>
    </row>
    <row r="97" spans="1:15" x14ac:dyDescent="0.25">
      <c r="A97" s="225" t="s">
        <v>594</v>
      </c>
      <c r="B97" s="647">
        <v>61.442341906999999</v>
      </c>
      <c r="C97" s="647">
        <v>62.908648020000001</v>
      </c>
      <c r="D97" s="647">
        <v>63.529402707999999</v>
      </c>
      <c r="E97" s="647">
        <v>64.286034185000005</v>
      </c>
      <c r="F97" s="647">
        <v>64.735405353999994</v>
      </c>
      <c r="G97" s="647">
        <v>65.210701169999993</v>
      </c>
      <c r="H97" s="647">
        <v>64.945352025999995</v>
      </c>
      <c r="I97" s="647">
        <v>64.721344068999997</v>
      </c>
      <c r="J97" s="647">
        <v>64.889295883000003</v>
      </c>
      <c r="K97" s="647">
        <v>64.837625668000001</v>
      </c>
      <c r="L97" s="647">
        <v>65.655795839999996</v>
      </c>
      <c r="M97" s="647">
        <v>65.616716646</v>
      </c>
      <c r="N97" s="647">
        <v>66.531886819999997</v>
      </c>
      <c r="O97" s="647"/>
    </row>
    <row r="98" spans="1:15" x14ac:dyDescent="0.25">
      <c r="A98" s="653"/>
      <c r="B98" s="654"/>
      <c r="C98" s="654"/>
      <c r="D98" s="654"/>
      <c r="E98" s="654"/>
      <c r="F98" s="654"/>
      <c r="G98" s="654"/>
      <c r="H98" s="654"/>
      <c r="I98" s="654"/>
      <c r="J98" s="654"/>
      <c r="K98" s="654"/>
      <c r="L98" s="654"/>
      <c r="M98" s="654"/>
      <c r="N98" s="654"/>
      <c r="O98" s="654"/>
    </row>
    <row r="99" spans="1:15" x14ac:dyDescent="0.25">
      <c r="A99" s="97" t="s">
        <v>177</v>
      </c>
      <c r="B99" s="655">
        <v>0.16142169778057272</v>
      </c>
      <c r="C99" s="655">
        <v>0.14713748141610383</v>
      </c>
      <c r="D99" s="655">
        <v>0.13410189427000466</v>
      </c>
      <c r="E99" s="655">
        <v>0.13951373027990166</v>
      </c>
      <c r="F99" s="655">
        <v>0.14144105837456364</v>
      </c>
      <c r="G99" s="655">
        <v>0.14292075798030066</v>
      </c>
      <c r="H99" s="655">
        <v>0.15419718464535842</v>
      </c>
      <c r="I99" s="655">
        <v>0.15587966431977221</v>
      </c>
      <c r="J99" s="655">
        <v>0.14685812385516844</v>
      </c>
      <c r="K99" s="655">
        <v>0.15550269229527514</v>
      </c>
      <c r="L99" s="655">
        <v>0.15082412897913988</v>
      </c>
      <c r="M99" s="655">
        <v>0.15566405947277681</v>
      </c>
      <c r="N99" s="655">
        <v>0.14640844243006629</v>
      </c>
      <c r="O99" s="655"/>
    </row>
    <row r="100" spans="1:15" x14ac:dyDescent="0.25">
      <c r="A100" s="97" t="s">
        <v>178</v>
      </c>
      <c r="B100" s="655">
        <v>8.7647893484278247E-2</v>
      </c>
      <c r="C100" s="655">
        <v>7.109375923035019E-2</v>
      </c>
      <c r="D100" s="655">
        <v>5.9303094228578136E-2</v>
      </c>
      <c r="E100" s="655">
        <v>6.270648487815414E-2</v>
      </c>
      <c r="F100" s="655">
        <v>6.2305317031931727E-2</v>
      </c>
      <c r="G100" s="655">
        <v>6.537081602226831E-2</v>
      </c>
      <c r="H100" s="655">
        <v>7.6314775968486862E-2</v>
      </c>
      <c r="I100" s="655">
        <v>7.9527968042877137E-2</v>
      </c>
      <c r="J100" s="655">
        <v>6.973274497649927E-2</v>
      </c>
      <c r="K100" s="655">
        <v>8.0257178452951342E-2</v>
      </c>
      <c r="L100" s="655">
        <v>7.978843522481105E-2</v>
      </c>
      <c r="M100" s="655">
        <v>8.6539502348747577E-2</v>
      </c>
      <c r="N100" s="655">
        <v>7.9826995563222453E-2</v>
      </c>
      <c r="O100" s="655"/>
    </row>
    <row r="101" spans="1:15" x14ac:dyDescent="0.25">
      <c r="A101" s="97" t="s">
        <v>179</v>
      </c>
      <c r="B101" s="655">
        <v>0.78798882758844713</v>
      </c>
      <c r="C101" s="655">
        <v>0.79754673027987888</v>
      </c>
      <c r="D101" s="655">
        <v>0.80274506569356496</v>
      </c>
      <c r="E101" s="655">
        <v>0.80515295370201567</v>
      </c>
      <c r="F101" s="655">
        <v>0.82098769739930733</v>
      </c>
      <c r="G101" s="655">
        <v>0.82262373475821349</v>
      </c>
      <c r="H101" s="655">
        <v>0.81286904670327265</v>
      </c>
      <c r="I101" s="655">
        <v>0.7787931382429214</v>
      </c>
      <c r="J101" s="655">
        <v>0.79516278083223124</v>
      </c>
      <c r="K101" s="655">
        <v>0.76557559119870999</v>
      </c>
      <c r="L101" s="655">
        <v>0.73624926073452368</v>
      </c>
      <c r="M101" s="655">
        <v>0.69700294630058146</v>
      </c>
      <c r="N101" s="655">
        <v>0.68594405027794847</v>
      </c>
      <c r="O101" s="655"/>
    </row>
    <row r="102" spans="1:15" x14ac:dyDescent="0.25">
      <c r="A102" s="115" t="s">
        <v>180</v>
      </c>
      <c r="B102" s="656">
        <v>4.8815545767558053</v>
      </c>
      <c r="C102" s="656">
        <v>5.4204185269722132</v>
      </c>
      <c r="D102" s="656">
        <v>5.9860829711867805</v>
      </c>
      <c r="E102" s="656">
        <v>5.7711377373873143</v>
      </c>
      <c r="F102" s="656">
        <v>5.8044510330597996</v>
      </c>
      <c r="G102" s="656">
        <v>5.7558030504680016</v>
      </c>
      <c r="H102" s="656">
        <v>5.2716205459445229</v>
      </c>
      <c r="I102" s="656">
        <v>4.9961176247166001</v>
      </c>
      <c r="J102" s="656">
        <v>5.4144963857526953</v>
      </c>
      <c r="K102" s="656">
        <v>4.9232304592193321</v>
      </c>
      <c r="L102" s="656">
        <v>4.8815084543690785</v>
      </c>
      <c r="M102" s="656">
        <v>4.477609980500838</v>
      </c>
      <c r="N102" s="656">
        <v>4.6851400021252028</v>
      </c>
      <c r="O102" s="656"/>
    </row>
    <row r="103" spans="1:15" x14ac:dyDescent="0.25">
      <c r="A103" s="657" t="s">
        <v>589</v>
      </c>
    </row>
    <row r="104" spans="1:15" x14ac:dyDescent="0.25">
      <c r="A104" s="658" t="s">
        <v>590</v>
      </c>
    </row>
    <row r="105" spans="1:15" x14ac:dyDescent="0.25">
      <c r="A105" s="659" t="s">
        <v>591</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O52"/>
  <sheetViews>
    <sheetView workbookViewId="0">
      <pane xSplit="1" ySplit="5" topLeftCell="B6" activePane="bottomRight" state="frozen"/>
      <selection activeCell="B6" sqref="B6"/>
      <selection pane="topRight" activeCell="B6" sqref="B6"/>
      <selection pane="bottomLeft" activeCell="B6" sqref="B6"/>
      <selection pane="bottomRight" activeCell="K18" sqref="K18"/>
    </sheetView>
  </sheetViews>
  <sheetFormatPr baseColWidth="10" defaultColWidth="11.42578125" defaultRowHeight="12.75" x14ac:dyDescent="0.2"/>
  <cols>
    <col min="1" max="1" width="54.28515625" style="2" customWidth="1"/>
    <col min="2" max="2" width="11.42578125" style="2"/>
    <col min="3" max="3" width="9.7109375" style="2" customWidth="1"/>
    <col min="4" max="4" width="11.42578125" style="2"/>
    <col min="5" max="5" width="9.7109375" style="2" customWidth="1"/>
    <col min="6" max="6" width="11.42578125" style="2"/>
    <col min="7" max="7" width="9.7109375" style="2" customWidth="1"/>
    <col min="8" max="16384" width="11.42578125" style="2"/>
  </cols>
  <sheetData>
    <row r="1" spans="1:15" ht="18" x14ac:dyDescent="0.25">
      <c r="A1" s="120" t="s">
        <v>183</v>
      </c>
      <c r="B1" s="121"/>
      <c r="C1" s="121"/>
      <c r="D1" s="121"/>
      <c r="E1" s="121"/>
      <c r="F1" s="121"/>
      <c r="G1" s="121"/>
      <c r="H1" s="121"/>
    </row>
    <row r="2" spans="1:15" x14ac:dyDescent="0.2">
      <c r="A2" s="128"/>
      <c r="B2" s="128"/>
      <c r="C2" s="128"/>
      <c r="D2" s="128"/>
      <c r="E2" s="128"/>
      <c r="F2" s="128"/>
      <c r="G2" s="128"/>
      <c r="H2" s="128"/>
    </row>
    <row r="3" spans="1:15" ht="15.75" x14ac:dyDescent="0.25">
      <c r="A3" s="68" t="s">
        <v>184</v>
      </c>
      <c r="B3" s="67"/>
      <c r="C3" s="128"/>
      <c r="D3" s="128"/>
      <c r="E3" s="128"/>
      <c r="F3" s="128"/>
      <c r="G3" s="128"/>
      <c r="H3" s="128"/>
    </row>
    <row r="4" spans="1:15" x14ac:dyDescent="0.2">
      <c r="A4" s="69" t="s">
        <v>185</v>
      </c>
      <c r="B4" s="67"/>
      <c r="C4" s="128"/>
      <c r="D4" s="128"/>
      <c r="E4" s="128"/>
      <c r="F4" s="128"/>
      <c r="G4" s="1709" t="s">
        <v>143</v>
      </c>
      <c r="H4" s="1709"/>
    </row>
    <row r="5" spans="1:15" s="122" customFormat="1" ht="24.6" customHeight="1" x14ac:dyDescent="0.25">
      <c r="A5" s="70" t="s">
        <v>144</v>
      </c>
      <c r="B5" s="74">
        <v>2021</v>
      </c>
      <c r="C5" s="73" t="s">
        <v>1993</v>
      </c>
      <c r="D5" s="74">
        <v>2022</v>
      </c>
      <c r="E5" s="73" t="s">
        <v>2007</v>
      </c>
      <c r="F5" s="74">
        <v>2023</v>
      </c>
      <c r="G5" s="73" t="s">
        <v>2021</v>
      </c>
      <c r="H5" s="74">
        <v>2024</v>
      </c>
    </row>
    <row r="6" spans="1:15" s="123" customFormat="1" ht="15" customHeight="1" x14ac:dyDescent="0.2">
      <c r="A6" s="75" t="s">
        <v>147</v>
      </c>
      <c r="B6" s="76">
        <v>25.879303191999998</v>
      </c>
      <c r="C6" s="77">
        <v>6.9264300816670232E-2</v>
      </c>
      <c r="D6" s="76">
        <v>27.591257343999999</v>
      </c>
      <c r="E6" s="77">
        <v>5.8870575149735371E-2</v>
      </c>
      <c r="F6" s="76">
        <v>29.201614811999999</v>
      </c>
      <c r="G6" s="77">
        <v>4.2986769331436747E-2</v>
      </c>
      <c r="H6" s="76">
        <v>30.402619036000001</v>
      </c>
      <c r="M6" s="122"/>
      <c r="N6" s="122"/>
      <c r="O6" s="122"/>
    </row>
    <row r="7" spans="1:15" s="123" customFormat="1" ht="15" customHeight="1" x14ac:dyDescent="0.2">
      <c r="A7" s="80" t="s">
        <v>35</v>
      </c>
      <c r="B7" s="81">
        <v>7.8105100409999997</v>
      </c>
      <c r="C7" s="82">
        <v>0.11152792587914107</v>
      </c>
      <c r="D7" s="81">
        <v>8.6576683699999997</v>
      </c>
      <c r="E7" s="82">
        <v>8.5281197502349748E-2</v>
      </c>
      <c r="F7" s="81">
        <v>9.3899307059999995</v>
      </c>
      <c r="G7" s="82">
        <v>4.7931907967178278E-2</v>
      </c>
      <c r="H7" s="81">
        <v>9.8206381199999999</v>
      </c>
      <c r="M7" s="122"/>
      <c r="N7" s="122"/>
      <c r="O7" s="122"/>
    </row>
    <row r="8" spans="1:15" s="123" customFormat="1" ht="15" customHeight="1" x14ac:dyDescent="0.2">
      <c r="A8" s="80" t="s">
        <v>37</v>
      </c>
      <c r="B8" s="81">
        <v>12.963533823000001</v>
      </c>
      <c r="C8" s="82">
        <v>6.3328983242809223E-2</v>
      </c>
      <c r="D8" s="81">
        <v>13.734006245</v>
      </c>
      <c r="E8" s="82">
        <v>4.5695689574493326E-2</v>
      </c>
      <c r="F8" s="81">
        <v>14.356434868999999</v>
      </c>
      <c r="G8" s="82">
        <v>4.7507560000390026E-2</v>
      </c>
      <c r="H8" s="81">
        <v>15.009593655</v>
      </c>
      <c r="M8" s="122"/>
      <c r="N8" s="122"/>
      <c r="O8" s="122"/>
    </row>
    <row r="9" spans="1:15" s="123" customFormat="1" ht="15" customHeight="1" x14ac:dyDescent="0.2">
      <c r="A9" s="80" t="s">
        <v>148</v>
      </c>
      <c r="B9" s="81">
        <v>0.54419241500000004</v>
      </c>
      <c r="C9" s="82">
        <v>-7.5325506574654866E-2</v>
      </c>
      <c r="D9" s="81">
        <v>0.50257415299999997</v>
      </c>
      <c r="E9" s="82">
        <v>6.3596136533478953E-2</v>
      </c>
      <c r="F9" s="81">
        <v>0.53339929799999997</v>
      </c>
      <c r="G9" s="82">
        <v>5.9490314129007071E-2</v>
      </c>
      <c r="H9" s="81">
        <v>0.56367663499999998</v>
      </c>
      <c r="M9" s="122"/>
      <c r="N9" s="122"/>
      <c r="O9" s="122"/>
    </row>
    <row r="10" spans="1:15" ht="15" customHeight="1" x14ac:dyDescent="0.2">
      <c r="A10" s="80" t="s">
        <v>39</v>
      </c>
      <c r="B10" s="81">
        <v>2.6939700549999999</v>
      </c>
      <c r="C10" s="82">
        <v>4.6371827423094869E-2</v>
      </c>
      <c r="D10" s="81">
        <v>2.8146895289999998</v>
      </c>
      <c r="E10" s="82">
        <v>4.2594252131954891E-2</v>
      </c>
      <c r="F10" s="81">
        <v>2.9321994899999999</v>
      </c>
      <c r="G10" s="82">
        <v>4.7873828253018447E-2</v>
      </c>
      <c r="H10" s="81">
        <v>3.0683969690000001</v>
      </c>
      <c r="M10" s="122"/>
      <c r="N10" s="122"/>
      <c r="O10" s="122"/>
    </row>
    <row r="11" spans="1:15" s="123" customFormat="1" ht="15" customHeight="1" x14ac:dyDescent="0.2">
      <c r="A11" s="80" t="s">
        <v>149</v>
      </c>
      <c r="B11" s="81">
        <v>1.8670968590000001</v>
      </c>
      <c r="C11" s="82">
        <v>9.0231474307886916E-3</v>
      </c>
      <c r="D11" s="81">
        <v>1.882319047</v>
      </c>
      <c r="E11" s="82">
        <v>5.6630729551495396E-2</v>
      </c>
      <c r="F11" s="81">
        <v>1.989650449</v>
      </c>
      <c r="G11" s="82">
        <v>-2.4498118132063595E-2</v>
      </c>
      <c r="H11" s="81">
        <v>1.9403136569999999</v>
      </c>
      <c r="M11" s="122"/>
      <c r="N11" s="122"/>
      <c r="O11" s="122"/>
    </row>
    <row r="12" spans="1:15" ht="15" customHeight="1" x14ac:dyDescent="0.2">
      <c r="A12" s="83" t="s">
        <v>150</v>
      </c>
      <c r="B12" s="84">
        <v>32.274421009999998</v>
      </c>
      <c r="C12" s="85">
        <v>6.3997351965158433E-2</v>
      </c>
      <c r="D12" s="84">
        <v>34.245390948999997</v>
      </c>
      <c r="E12" s="85">
        <v>5.6863057684267249E-2</v>
      </c>
      <c r="F12" s="84">
        <v>36.179457335000002</v>
      </c>
      <c r="G12" s="85">
        <v>3.6221161463172447E-2</v>
      </c>
      <c r="H12" s="84">
        <v>37.429175649000001</v>
      </c>
      <c r="M12" s="122"/>
      <c r="N12" s="122"/>
      <c r="O12" s="122"/>
    </row>
    <row r="13" spans="1:15" ht="15" customHeight="1" x14ac:dyDescent="0.2">
      <c r="A13" s="80" t="s">
        <v>60</v>
      </c>
      <c r="B13" s="81">
        <v>19.670862689</v>
      </c>
      <c r="C13" s="82">
        <v>6.1715673427986451E-2</v>
      </c>
      <c r="D13" s="81">
        <v>20.827093388000002</v>
      </c>
      <c r="E13" s="82">
        <v>6.538466625033923E-2</v>
      </c>
      <c r="F13" s="81">
        <v>22.181703249000002</v>
      </c>
      <c r="G13" s="82">
        <v>3.7017964714544105E-2</v>
      </c>
      <c r="H13" s="81">
        <v>22.958166658</v>
      </c>
      <c r="M13" s="122"/>
      <c r="N13" s="122"/>
      <c r="O13" s="122"/>
    </row>
    <row r="14" spans="1:15" ht="15" customHeight="1" x14ac:dyDescent="0.2">
      <c r="A14" s="86" t="s">
        <v>151</v>
      </c>
      <c r="B14" s="81">
        <v>17.287393979000001</v>
      </c>
      <c r="C14" s="82">
        <v>4.2465965006656115E-2</v>
      </c>
      <c r="D14" s="81">
        <v>17.969586148000001</v>
      </c>
      <c r="E14" s="82">
        <v>6.8441505835261207E-2</v>
      </c>
      <c r="F14" s="81">
        <v>19.191995118000001</v>
      </c>
      <c r="G14" s="82">
        <v>5.6052771104423416E-2</v>
      </c>
      <c r="H14" s="81">
        <v>20.221515213</v>
      </c>
      <c r="M14" s="122"/>
      <c r="N14" s="122"/>
      <c r="O14" s="122"/>
    </row>
    <row r="15" spans="1:15" s="123" customFormat="1" ht="15" customHeight="1" x14ac:dyDescent="0.2">
      <c r="A15" s="87" t="s">
        <v>1948</v>
      </c>
      <c r="B15" s="88">
        <v>3.6702257789999999</v>
      </c>
      <c r="C15" s="89">
        <v>7.4190436420893402E-3</v>
      </c>
      <c r="D15" s="88">
        <v>3.6791384479999998</v>
      </c>
      <c r="E15" s="89">
        <v>8.6207781409390893E-3</v>
      </c>
      <c r="F15" s="88">
        <v>3.7144517060000002</v>
      </c>
      <c r="G15" s="89">
        <v>1.0789664028014512E-2</v>
      </c>
      <c r="H15" s="88">
        <v>3.7455934339999999</v>
      </c>
      <c r="M15" s="122"/>
      <c r="N15" s="122"/>
      <c r="O15" s="122"/>
    </row>
    <row r="16" spans="1:15" ht="15" customHeight="1" x14ac:dyDescent="0.2">
      <c r="A16" s="86" t="s">
        <v>152</v>
      </c>
      <c r="B16" s="81">
        <v>2.3834687099999998</v>
      </c>
      <c r="C16" s="82">
        <v>0.20120886611089128</v>
      </c>
      <c r="D16" s="81">
        <v>2.8575072399999999</v>
      </c>
      <c r="E16" s="82">
        <v>4.6171307892590718E-2</v>
      </c>
      <c r="F16" s="81">
        <v>2.989708131</v>
      </c>
      <c r="G16" s="82">
        <v>-8.4838248334175859E-2</v>
      </c>
      <c r="H16" s="81">
        <v>2.7366514460000002</v>
      </c>
      <c r="K16" s="123"/>
      <c r="M16" s="122"/>
      <c r="N16" s="122"/>
      <c r="O16" s="122"/>
    </row>
    <row r="17" spans="1:15" ht="15" customHeight="1" x14ac:dyDescent="0.2">
      <c r="A17" s="80" t="s">
        <v>153</v>
      </c>
      <c r="B17" s="81">
        <v>7.1383946309999997</v>
      </c>
      <c r="C17" s="82">
        <v>2.0843580341418644E-2</v>
      </c>
      <c r="D17" s="81">
        <v>7.2871843329999999</v>
      </c>
      <c r="E17" s="82">
        <v>3.6110160519525314E-2</v>
      </c>
      <c r="F17" s="81">
        <v>7.5503257289999999</v>
      </c>
      <c r="G17" s="82">
        <v>3.7689515987100242E-2</v>
      </c>
      <c r="H17" s="81">
        <v>7.8314053340000003</v>
      </c>
      <c r="K17" s="123"/>
      <c r="M17" s="122"/>
      <c r="N17" s="122"/>
      <c r="O17" s="122"/>
    </row>
    <row r="18" spans="1:15" ht="15" customHeight="1" x14ac:dyDescent="0.2">
      <c r="A18" s="86" t="s">
        <v>154</v>
      </c>
      <c r="B18" s="81">
        <v>5.3155268920000003</v>
      </c>
      <c r="C18" s="82">
        <v>2.3546543549223031E-2</v>
      </c>
      <c r="D18" s="81">
        <v>5.3442445870000004</v>
      </c>
      <c r="E18" s="82">
        <v>3.6348726705323742E-2</v>
      </c>
      <c r="F18" s="81">
        <v>5.5303215210000003</v>
      </c>
      <c r="G18" s="82">
        <v>1.5778664521650443E-2</v>
      </c>
      <c r="H18" s="81">
        <v>5.616760706</v>
      </c>
      <c r="K18" s="123"/>
      <c r="M18" s="122"/>
      <c r="N18" s="122"/>
      <c r="O18" s="122"/>
    </row>
    <row r="19" spans="1:15" s="124" customFormat="1" ht="15" customHeight="1" x14ac:dyDescent="0.2">
      <c r="A19" s="86" t="s">
        <v>155</v>
      </c>
      <c r="B19" s="81">
        <v>0.19068264800000001</v>
      </c>
      <c r="C19" s="82">
        <v>8.3704534498095562E-2</v>
      </c>
      <c r="D19" s="81">
        <v>0.206497611</v>
      </c>
      <c r="E19" s="82">
        <v>8.0273633719990523E-2</v>
      </c>
      <c r="F19" s="81">
        <v>0.22308862700000001</v>
      </c>
      <c r="G19" s="82">
        <v>9.7483353234830261E-2</v>
      </c>
      <c r="H19" s="81">
        <v>0.24468915799999999</v>
      </c>
      <c r="K19" s="123"/>
      <c r="M19" s="122"/>
      <c r="N19" s="122"/>
      <c r="O19" s="122"/>
    </row>
    <row r="20" spans="1:15" ht="15" customHeight="1" x14ac:dyDescent="0.2">
      <c r="A20" s="86" t="s">
        <v>156</v>
      </c>
      <c r="B20" s="81">
        <v>1.632185091</v>
      </c>
      <c r="C20" s="82">
        <v>6.5407716150406525E-2</v>
      </c>
      <c r="D20" s="81">
        <v>1.7364421350000001</v>
      </c>
      <c r="E20" s="82">
        <v>3.5675718887809404E-2</v>
      </c>
      <c r="F20" s="81">
        <v>1.7969155809999999</v>
      </c>
      <c r="G20" s="82">
        <v>9.78560846971126E-2</v>
      </c>
      <c r="H20" s="81">
        <v>1.9699554699999999</v>
      </c>
      <c r="K20" s="123"/>
      <c r="M20" s="122"/>
      <c r="N20" s="122"/>
      <c r="O20" s="122"/>
    </row>
    <row r="21" spans="1:15" ht="15" customHeight="1" x14ac:dyDescent="0.2">
      <c r="A21" s="80" t="s">
        <v>157</v>
      </c>
      <c r="B21" s="81">
        <v>1.2731885540000001</v>
      </c>
      <c r="C21" s="82">
        <v>0.11500260293785147</v>
      </c>
      <c r="D21" s="81">
        <v>1.413369195</v>
      </c>
      <c r="E21" s="82">
        <v>7.990419522868164E-3</v>
      </c>
      <c r="F21" s="81">
        <v>1.4234244620000001</v>
      </c>
      <c r="G21" s="82">
        <v>-4.4128926518679501E-2</v>
      </c>
      <c r="H21" s="81">
        <v>1.3542087089999999</v>
      </c>
      <c r="K21" s="123"/>
      <c r="M21" s="122"/>
      <c r="N21" s="122"/>
      <c r="O21" s="122"/>
    </row>
    <row r="22" spans="1:15" ht="15" customHeight="1" x14ac:dyDescent="0.2">
      <c r="A22" s="80" t="s">
        <v>94</v>
      </c>
      <c r="B22" s="81">
        <v>2.3859853680000001</v>
      </c>
      <c r="C22" s="82">
        <v>0.13526985213538745</v>
      </c>
      <c r="D22" s="81">
        <v>2.7003860959999999</v>
      </c>
      <c r="E22" s="82">
        <v>6.3715140305492968E-2</v>
      </c>
      <c r="F22" s="81">
        <v>2.87003604</v>
      </c>
      <c r="G22" s="82">
        <v>4.4642365909010495E-2</v>
      </c>
      <c r="H22" s="81">
        <v>2.9921061249999998</v>
      </c>
      <c r="K22" s="123"/>
      <c r="M22" s="122"/>
      <c r="N22" s="122"/>
      <c r="O22" s="122"/>
    </row>
    <row r="23" spans="1:15" ht="15" customHeight="1" x14ac:dyDescent="0.2">
      <c r="A23" s="91" t="s">
        <v>158</v>
      </c>
      <c r="B23" s="92">
        <v>1.8059897680000001</v>
      </c>
      <c r="C23" s="93">
        <v>0.11867123734335006</v>
      </c>
      <c r="D23" s="92">
        <v>2.0173579359999998</v>
      </c>
      <c r="E23" s="93">
        <v>6.8023949081953639E-2</v>
      </c>
      <c r="F23" s="92">
        <v>2.1539678549999999</v>
      </c>
      <c r="G23" s="93">
        <v>6.4557190176895762E-2</v>
      </c>
      <c r="H23" s="92">
        <v>2.2932888230000001</v>
      </c>
      <c r="K23" s="123"/>
    </row>
    <row r="24" spans="1:15" s="123" customFormat="1" ht="15" customHeight="1" x14ac:dyDescent="0.2">
      <c r="A24" s="94" t="s">
        <v>159</v>
      </c>
      <c r="B24" s="76">
        <v>6.3951178180000001</v>
      </c>
      <c r="C24" s="77">
        <v>4.2701503535431007E-2</v>
      </c>
      <c r="D24" s="76">
        <v>6.6541336050000002</v>
      </c>
      <c r="E24" s="77">
        <v>4.8543954978187198E-2</v>
      </c>
      <c r="F24" s="76">
        <v>6.9778425229999996</v>
      </c>
      <c r="G24" s="77">
        <v>7.9188958582383506E-3</v>
      </c>
      <c r="H24" s="76">
        <v>7.0265566130000003</v>
      </c>
    </row>
    <row r="25" spans="1:15" s="123" customFormat="1" ht="15" customHeight="1" x14ac:dyDescent="0.2">
      <c r="A25" s="95" t="s">
        <v>160</v>
      </c>
      <c r="B25" s="84">
        <v>3.727927641</v>
      </c>
      <c r="C25" s="85">
        <v>8.5902873010085479E-2</v>
      </c>
      <c r="D25" s="84">
        <v>4.0388977859999997</v>
      </c>
      <c r="E25" s="85">
        <v>7.4079664080345831E-2</v>
      </c>
      <c r="F25" s="84">
        <v>4.3373167349999999</v>
      </c>
      <c r="G25" s="85">
        <v>7.2352245118854075E-3</v>
      </c>
      <c r="H25" s="84">
        <v>4.3671034310000003</v>
      </c>
    </row>
    <row r="26" spans="1:15" ht="15" customHeight="1" x14ac:dyDescent="0.2">
      <c r="A26" s="96" t="s">
        <v>161</v>
      </c>
      <c r="B26" s="76">
        <v>10.702586116999999</v>
      </c>
      <c r="C26" s="77">
        <v>0.10578758134801158</v>
      </c>
      <c r="D26" s="76">
        <v>11.805500516</v>
      </c>
      <c r="E26" s="77">
        <v>9.4897741557292026E-2</v>
      </c>
      <c r="F26" s="76">
        <v>12.92793114</v>
      </c>
      <c r="G26" s="77">
        <v>0.1099841723969246</v>
      </c>
      <c r="H26" s="76">
        <v>14.318428466</v>
      </c>
    </row>
    <row r="27" spans="1:15" s="123" customFormat="1" ht="15" customHeight="1" x14ac:dyDescent="0.2">
      <c r="A27" s="97" t="s">
        <v>109</v>
      </c>
      <c r="B27" s="81">
        <v>10.008123300999999</v>
      </c>
      <c r="C27" s="82">
        <v>0.11443630420423245</v>
      </c>
      <c r="D27" s="81">
        <v>11.126199654000001</v>
      </c>
      <c r="E27" s="82">
        <v>9.091360682932681E-2</v>
      </c>
      <c r="F27" s="81">
        <v>12.139663873</v>
      </c>
      <c r="G27" s="82">
        <v>0.11400188447619541</v>
      </c>
      <c r="H27" s="81">
        <v>13.492835174</v>
      </c>
    </row>
    <row r="28" spans="1:15" ht="15" customHeight="1" x14ac:dyDescent="0.2">
      <c r="A28" s="97" t="s">
        <v>162</v>
      </c>
      <c r="B28" s="81">
        <v>0.39560884200000002</v>
      </c>
      <c r="C28" s="82">
        <v>1.2575309085674169E-2</v>
      </c>
      <c r="D28" s="81">
        <v>0.39927871599999998</v>
      </c>
      <c r="E28" s="82">
        <v>0.15379082685854395</v>
      </c>
      <c r="F28" s="81">
        <v>0.46126878300000002</v>
      </c>
      <c r="G28" s="82">
        <v>3.6811723206618518E-2</v>
      </c>
      <c r="H28" s="81">
        <v>0.47768432399999999</v>
      </c>
    </row>
    <row r="29" spans="1:15" ht="15" customHeight="1" x14ac:dyDescent="0.2">
      <c r="A29" s="97" t="s">
        <v>163</v>
      </c>
      <c r="B29" s="81">
        <v>0.29885397499999999</v>
      </c>
      <c r="C29" s="82">
        <v>-6.0489619202019895E-2</v>
      </c>
      <c r="D29" s="81">
        <v>0.280022147</v>
      </c>
      <c r="E29" s="82">
        <v>0.16919691589921948</v>
      </c>
      <c r="F29" s="81">
        <v>0.32699848399999998</v>
      </c>
      <c r="G29" s="82">
        <v>6.4196122858911187E-2</v>
      </c>
      <c r="H29" s="81">
        <v>0.34790896700000001</v>
      </c>
    </row>
    <row r="30" spans="1:15" s="123" customFormat="1" ht="15" customHeight="1" x14ac:dyDescent="0.2">
      <c r="A30" s="95" t="s">
        <v>164</v>
      </c>
      <c r="B30" s="84">
        <v>5.9536700050000002</v>
      </c>
      <c r="C30" s="85">
        <v>4.7158683773095733E-2</v>
      </c>
      <c r="D30" s="84">
        <v>6.2181069889999998</v>
      </c>
      <c r="E30" s="85">
        <v>6.5565845459214511E-2</v>
      </c>
      <c r="F30" s="84">
        <v>6.6268202489999997</v>
      </c>
      <c r="G30" s="85">
        <v>6.3283857064621252E-2</v>
      </c>
      <c r="H30" s="84">
        <v>7.0368248900000001</v>
      </c>
    </row>
    <row r="31" spans="1:15" ht="15" customHeight="1" x14ac:dyDescent="0.2">
      <c r="A31" s="97" t="s">
        <v>124</v>
      </c>
      <c r="B31" s="81">
        <v>1.479775847</v>
      </c>
      <c r="C31" s="82">
        <v>-4.5865562696428164E-2</v>
      </c>
      <c r="D31" s="81">
        <v>1.4090786310000001</v>
      </c>
      <c r="E31" s="82">
        <v>3.160596526592574E-2</v>
      </c>
      <c r="F31" s="81">
        <v>1.45389028</v>
      </c>
      <c r="G31" s="82">
        <v>9.8981645604947044E-2</v>
      </c>
      <c r="H31" s="81">
        <v>1.596107902</v>
      </c>
    </row>
    <row r="32" spans="1:15" ht="15" customHeight="1" x14ac:dyDescent="0.2">
      <c r="A32" s="97" t="s">
        <v>165</v>
      </c>
      <c r="B32" s="81">
        <v>3.5083398849999998</v>
      </c>
      <c r="C32" s="82">
        <v>6.3389638723832187E-2</v>
      </c>
      <c r="D32" s="81">
        <v>3.7197776060000001</v>
      </c>
      <c r="E32" s="82">
        <v>0.1018088947125646</v>
      </c>
      <c r="F32" s="81">
        <v>4.0984590929999998</v>
      </c>
      <c r="G32" s="82">
        <v>6.1788161751068271E-2</v>
      </c>
      <c r="H32" s="81">
        <v>4.3477375279999997</v>
      </c>
    </row>
    <row r="33" spans="1:8" ht="15" customHeight="1" x14ac:dyDescent="0.2">
      <c r="A33" s="98" t="s">
        <v>166</v>
      </c>
      <c r="B33" s="92">
        <v>0.96555427299999996</v>
      </c>
      <c r="C33" s="93">
        <v>0.13080763991026001</v>
      </c>
      <c r="D33" s="92">
        <v>1.0892507520000001</v>
      </c>
      <c r="E33" s="93">
        <v>-1.4206374791361776E-2</v>
      </c>
      <c r="F33" s="92">
        <v>1.074470877</v>
      </c>
      <c r="G33" s="93">
        <v>2.062127295557481E-2</v>
      </c>
      <c r="H33" s="92">
        <v>1.09297946</v>
      </c>
    </row>
    <row r="34" spans="1:8" s="123" customFormat="1" ht="15" customHeight="1" x14ac:dyDescent="0.2">
      <c r="A34" s="96" t="s">
        <v>167</v>
      </c>
      <c r="B34" s="76">
        <v>36.581889308999997</v>
      </c>
      <c r="C34" s="77">
        <v>7.9952608149018056E-2</v>
      </c>
      <c r="D34" s="76">
        <v>39.396757860000001</v>
      </c>
      <c r="E34" s="77">
        <v>6.9671569499928365E-2</v>
      </c>
      <c r="F34" s="76">
        <v>42.129545952000001</v>
      </c>
      <c r="G34" s="77">
        <v>6.3538028246080902E-2</v>
      </c>
      <c r="H34" s="76">
        <v>44.721047501000001</v>
      </c>
    </row>
    <row r="35" spans="1:8" ht="15" customHeight="1" x14ac:dyDescent="0.2">
      <c r="A35" s="95" t="s">
        <v>168</v>
      </c>
      <c r="B35" s="84">
        <v>38.228091014</v>
      </c>
      <c r="C35" s="85">
        <v>6.1374957010196018E-2</v>
      </c>
      <c r="D35" s="84">
        <v>40.463497938000003</v>
      </c>
      <c r="E35" s="85">
        <v>5.8201017672173005E-2</v>
      </c>
      <c r="F35" s="84">
        <v>42.806277584</v>
      </c>
      <c r="G35" s="85">
        <v>4.0412001059106473E-2</v>
      </c>
      <c r="H35" s="84">
        <v>44.466000538999999</v>
      </c>
    </row>
    <row r="36" spans="1:8" s="123" customFormat="1" ht="15" customHeight="1" x14ac:dyDescent="0.2">
      <c r="A36" s="99" t="s">
        <v>169</v>
      </c>
      <c r="B36" s="100">
        <v>1.646201705</v>
      </c>
      <c r="C36" s="101"/>
      <c r="D36" s="100">
        <v>1.066740078</v>
      </c>
      <c r="E36" s="101">
        <v>0</v>
      </c>
      <c r="F36" s="100">
        <v>0.67673163199999997</v>
      </c>
      <c r="G36" s="101">
        <v>0</v>
      </c>
      <c r="H36" s="100">
        <v>-0.25504696199999999</v>
      </c>
    </row>
    <row r="37" spans="1:8" s="123" customFormat="1" ht="15" customHeight="1" x14ac:dyDescent="0.2">
      <c r="A37" s="102" t="s">
        <v>170</v>
      </c>
      <c r="B37" s="103">
        <v>2.6671901760000001</v>
      </c>
      <c r="C37" s="104">
        <v>-1.7654867254642159E-2</v>
      </c>
      <c r="D37" s="103">
        <v>2.6152358200000001</v>
      </c>
      <c r="E37" s="104">
        <v>9.143263221051301E-3</v>
      </c>
      <c r="F37" s="103">
        <v>2.6405257889999998</v>
      </c>
      <c r="G37" s="104">
        <v>9.0425789844146287E-3</v>
      </c>
      <c r="H37" s="103">
        <v>2.659453182</v>
      </c>
    </row>
    <row r="38" spans="1:8" ht="15" customHeight="1" x14ac:dyDescent="0.2">
      <c r="A38" s="97" t="s">
        <v>171</v>
      </c>
      <c r="B38" s="81">
        <v>2.340562797</v>
      </c>
      <c r="C38" s="82">
        <v>0.24999650648753513</v>
      </c>
      <c r="D38" s="81">
        <v>2.9178724520000001</v>
      </c>
      <c r="E38" s="82">
        <v>-0.24668305181393091</v>
      </c>
      <c r="F38" s="81">
        <v>2.2011978430000001</v>
      </c>
      <c r="G38" s="82">
        <v>3.5071507576816874E-2</v>
      </c>
      <c r="H38" s="81">
        <v>2.271831207</v>
      </c>
    </row>
    <row r="39" spans="1:8" ht="15" customHeight="1" x14ac:dyDescent="0.2">
      <c r="A39" s="97" t="s">
        <v>172</v>
      </c>
      <c r="B39" s="105">
        <v>-0.326627379</v>
      </c>
      <c r="C39" s="82"/>
      <c r="D39" s="105">
        <v>0.30263663200000002</v>
      </c>
      <c r="E39" s="82"/>
      <c r="F39" s="105">
        <v>-0.439327945</v>
      </c>
      <c r="G39" s="82"/>
      <c r="H39" s="105">
        <v>-0.38762197500000001</v>
      </c>
    </row>
    <row r="40" spans="1:8" ht="15" customHeight="1" x14ac:dyDescent="0.2">
      <c r="A40" s="96" t="s">
        <v>173</v>
      </c>
      <c r="B40" s="76">
        <v>39.249079485999999</v>
      </c>
      <c r="C40" s="77">
        <v>7.3313528584690646E-2</v>
      </c>
      <c r="D40" s="76">
        <v>42.011993679</v>
      </c>
      <c r="E40" s="77">
        <v>6.5900333002682832E-2</v>
      </c>
      <c r="F40" s="76">
        <v>44.770071739999999</v>
      </c>
      <c r="G40" s="77">
        <v>6.0323361224605021E-2</v>
      </c>
      <c r="H40" s="76">
        <v>47.380500683999998</v>
      </c>
    </row>
    <row r="41" spans="1:8" ht="15" customHeight="1" x14ac:dyDescent="0.2">
      <c r="A41" s="95" t="s">
        <v>174</v>
      </c>
      <c r="B41" s="84">
        <v>40.568653812000001</v>
      </c>
      <c r="C41" s="85">
        <v>7.2254222609846375E-2</v>
      </c>
      <c r="D41" s="84">
        <v>43.381370388999997</v>
      </c>
      <c r="E41" s="85">
        <v>3.7655591627452356E-2</v>
      </c>
      <c r="F41" s="84">
        <v>45.007475427000003</v>
      </c>
      <c r="G41" s="85">
        <v>4.0150986334108074E-2</v>
      </c>
      <c r="H41" s="84">
        <v>46.737831745999998</v>
      </c>
    </row>
    <row r="42" spans="1:8" ht="15" customHeight="1" x14ac:dyDescent="0.2">
      <c r="A42" s="106" t="s">
        <v>175</v>
      </c>
      <c r="B42" s="107">
        <v>1.3195743259999999</v>
      </c>
      <c r="C42" s="108"/>
      <c r="D42" s="107">
        <v>1.3693767100000001</v>
      </c>
      <c r="E42" s="108"/>
      <c r="F42" s="107">
        <v>0.237403687</v>
      </c>
      <c r="G42" s="108"/>
      <c r="H42" s="107">
        <v>-0.64266893700000005</v>
      </c>
    </row>
    <row r="43" spans="1:8" ht="19.5" customHeight="1" x14ac:dyDescent="0.2">
      <c r="A43" s="109" t="s">
        <v>187</v>
      </c>
      <c r="B43" s="110">
        <v>22.602866427999999</v>
      </c>
      <c r="C43" s="111">
        <v>1.0145007427869723E-2</v>
      </c>
      <c r="D43" s="110">
        <v>22.79302985</v>
      </c>
      <c r="E43" s="111">
        <v>-1.8475450309566765E-2</v>
      </c>
      <c r="F43" s="110">
        <v>22.349084486999999</v>
      </c>
      <c r="G43" s="111">
        <v>-1.6335471453078565E-2</v>
      </c>
      <c r="H43" s="110">
        <v>21.927749418000001</v>
      </c>
    </row>
    <row r="44" spans="1:8" ht="15" customHeight="1" x14ac:dyDescent="0.2">
      <c r="A44" s="94" t="s">
        <v>176</v>
      </c>
      <c r="B44" s="103"/>
      <c r="C44" s="112"/>
      <c r="D44" s="103"/>
      <c r="E44" s="112"/>
      <c r="F44" s="103"/>
      <c r="G44" s="112"/>
      <c r="H44" s="103"/>
    </row>
    <row r="45" spans="1:8" ht="15" customHeight="1" x14ac:dyDescent="0.2">
      <c r="A45" s="97" t="s">
        <v>177</v>
      </c>
      <c r="B45" s="113">
        <v>0.1981481810632178</v>
      </c>
      <c r="C45" s="114">
        <v>-0.39686216107881478</v>
      </c>
      <c r="D45" s="113">
        <v>0.19430742125005024</v>
      </c>
      <c r="E45" s="114">
        <v>-0.15302377006864709</v>
      </c>
      <c r="F45" s="113">
        <v>0.19286752861960801</v>
      </c>
      <c r="G45" s="114">
        <v>-0.5269460300696055</v>
      </c>
      <c r="H45" s="113">
        <v>0.18772939802075841</v>
      </c>
    </row>
    <row r="46" spans="1:8" ht="15" customHeight="1" x14ac:dyDescent="0.2">
      <c r="A46" s="97" t="s">
        <v>178</v>
      </c>
      <c r="B46" s="113">
        <v>0.11550718879960475</v>
      </c>
      <c r="C46" s="114">
        <v>0.23792434719102917</v>
      </c>
      <c r="D46" s="113">
        <v>0.11793989421860987</v>
      </c>
      <c r="E46" s="114">
        <v>0.19215230279087947</v>
      </c>
      <c r="F46" s="113">
        <v>0.1198834104900761</v>
      </c>
      <c r="G46" s="114">
        <v>-0.33553111419446641</v>
      </c>
      <c r="H46" s="113">
        <v>0.11667645240048659</v>
      </c>
    </row>
    <row r="47" spans="1:8" ht="15" customHeight="1" x14ac:dyDescent="0.2">
      <c r="A47" s="97" t="s">
        <v>179</v>
      </c>
      <c r="B47" s="113">
        <v>0.700333754120536</v>
      </c>
      <c r="C47" s="114">
        <v>-3.5480880056921071</v>
      </c>
      <c r="D47" s="113">
        <v>0.66557949021357521</v>
      </c>
      <c r="E47" s="114">
        <v>-4.7421443425608834</v>
      </c>
      <c r="F47" s="113">
        <v>0.61772857121821723</v>
      </c>
      <c r="G47" s="114">
        <v>-3.1303781976333211</v>
      </c>
      <c r="H47" s="113">
        <v>0.58584644298961064</v>
      </c>
    </row>
    <row r="48" spans="1:8" ht="15" customHeight="1" x14ac:dyDescent="0.25">
      <c r="A48" s="115" t="s">
        <v>180</v>
      </c>
      <c r="B48" s="116">
        <v>3.5343940598531125</v>
      </c>
      <c r="C48" s="117">
        <v>-0.11038820715325626</v>
      </c>
      <c r="D48" s="116">
        <v>3.4253940787833037</v>
      </c>
      <c r="E48" s="117">
        <v>-0.21872038981043618</v>
      </c>
      <c r="F48" s="116">
        <v>3.202864554958659</v>
      </c>
      <c r="G48" s="117">
        <v>-7.6981913977955951E-2</v>
      </c>
      <c r="H48" s="116">
        <v>3.1206963276195552</v>
      </c>
    </row>
    <row r="49" spans="1:9" ht="24.6" customHeight="1" x14ac:dyDescent="0.2">
      <c r="A49" s="1712" t="s">
        <v>190</v>
      </c>
      <c r="B49" s="1712"/>
      <c r="C49" s="1712"/>
      <c r="D49" s="1712"/>
      <c r="E49" s="1712"/>
      <c r="F49" s="1712"/>
      <c r="G49" s="1712"/>
      <c r="H49" s="1712"/>
      <c r="I49" s="158"/>
    </row>
    <row r="50" spans="1:9" ht="24" customHeight="1" x14ac:dyDescent="0.2">
      <c r="A50" s="1713" t="s">
        <v>181</v>
      </c>
      <c r="B50" s="1713"/>
      <c r="C50" s="1713"/>
      <c r="D50" s="1713"/>
      <c r="E50" s="1713"/>
      <c r="F50" s="1713"/>
      <c r="G50" s="1713"/>
      <c r="H50" s="1713"/>
    </row>
    <row r="51" spans="1:9" ht="13.5" customHeight="1" x14ac:dyDescent="0.25">
      <c r="A51" s="119" t="s">
        <v>189</v>
      </c>
      <c r="B51" s="67"/>
      <c r="C51"/>
      <c r="D51" s="67"/>
      <c r="E51"/>
      <c r="F51" s="67"/>
      <c r="G51"/>
      <c r="H51" s="67"/>
    </row>
    <row r="52" spans="1:9" x14ac:dyDescent="0.2">
      <c r="A52" s="129"/>
    </row>
  </sheetData>
  <mergeCells count="3">
    <mergeCell ref="G4:H4"/>
    <mergeCell ref="A49:H49"/>
    <mergeCell ref="A50:H50"/>
  </mergeCells>
  <pageMargins left="0.7" right="0.7" top="0.75" bottom="0.75" header="0.3" footer="0.3"/>
  <pageSetup paperSize="9" scale="6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H54"/>
  <sheetViews>
    <sheetView workbookViewId="0">
      <pane xSplit="1" ySplit="5" topLeftCell="B6" activePane="bottomRight" state="frozen"/>
      <selection activeCell="B6" sqref="B6"/>
      <selection pane="topRight" activeCell="B6" sqref="B6"/>
      <selection pane="bottomLeft" activeCell="B6" sqref="B6"/>
      <selection pane="bottomRight" activeCell="J33" sqref="J33"/>
    </sheetView>
  </sheetViews>
  <sheetFormatPr baseColWidth="10" defaultColWidth="11.42578125" defaultRowHeight="12.75" x14ac:dyDescent="0.2"/>
  <cols>
    <col min="1" max="1" width="54" style="2" customWidth="1"/>
    <col min="2" max="2" width="10.28515625" style="2" customWidth="1"/>
    <col min="3" max="3" width="11.140625" style="2" customWidth="1"/>
    <col min="4" max="4" width="10.28515625" style="2" customWidth="1"/>
    <col min="5" max="5" width="10.5703125" style="2" customWidth="1"/>
    <col min="6" max="6" width="10.28515625" style="2" customWidth="1"/>
    <col min="7" max="7" width="9.85546875" style="2" customWidth="1"/>
    <col min="8" max="8" width="10.28515625" style="2" customWidth="1"/>
    <col min="9" max="16384" width="11.42578125" style="2"/>
  </cols>
  <sheetData>
    <row r="1" spans="1:8" ht="18" x14ac:dyDescent="0.25">
      <c r="A1" s="120" t="s">
        <v>191</v>
      </c>
      <c r="B1" s="121"/>
      <c r="C1" s="121"/>
      <c r="D1" s="121"/>
      <c r="E1" s="121"/>
      <c r="F1" s="121"/>
      <c r="G1" s="121"/>
      <c r="H1" s="121"/>
    </row>
    <row r="2" spans="1:8" x14ac:dyDescent="0.2">
      <c r="A2" s="128"/>
      <c r="B2" s="128"/>
      <c r="C2" s="128"/>
      <c r="D2" s="128"/>
      <c r="E2" s="128"/>
      <c r="F2" s="128"/>
      <c r="G2" s="128"/>
      <c r="H2" s="128"/>
    </row>
    <row r="3" spans="1:8" ht="15.75" x14ac:dyDescent="0.25">
      <c r="A3" s="68" t="s">
        <v>192</v>
      </c>
      <c r="B3" s="67"/>
      <c r="C3" s="128"/>
      <c r="D3" s="128"/>
      <c r="E3" s="128"/>
      <c r="F3" s="128"/>
      <c r="G3" s="128"/>
      <c r="H3" s="128"/>
    </row>
    <row r="4" spans="1:8" x14ac:dyDescent="0.2">
      <c r="A4" s="69" t="s">
        <v>185</v>
      </c>
      <c r="B4" s="67"/>
      <c r="C4" s="128"/>
      <c r="D4" s="128"/>
      <c r="E4" s="128"/>
      <c r="F4" s="128"/>
      <c r="G4" s="1709" t="s">
        <v>143</v>
      </c>
      <c r="H4" s="1709"/>
    </row>
    <row r="5" spans="1:8" ht="45.6" customHeight="1" x14ac:dyDescent="0.2">
      <c r="A5" s="70" t="s">
        <v>144</v>
      </c>
      <c r="B5" s="74">
        <v>2021</v>
      </c>
      <c r="C5" s="73" t="s">
        <v>146</v>
      </c>
      <c r="D5" s="74">
        <v>2022</v>
      </c>
      <c r="E5" s="73" t="s">
        <v>2007</v>
      </c>
      <c r="F5" s="74">
        <v>2023</v>
      </c>
      <c r="G5" s="73" t="s">
        <v>2007</v>
      </c>
      <c r="H5" s="74">
        <v>2024</v>
      </c>
    </row>
    <row r="6" spans="1:8" s="123" customFormat="1" ht="15" customHeight="1" x14ac:dyDescent="0.2">
      <c r="A6" s="75" t="s">
        <v>147</v>
      </c>
      <c r="B6" s="76">
        <v>45.642308708999998</v>
      </c>
      <c r="C6" s="77">
        <v>5.2865913149120258E-2</v>
      </c>
      <c r="D6" s="76">
        <v>48.134886766999998</v>
      </c>
      <c r="E6" s="77">
        <v>4.437895348012999E-2</v>
      </c>
      <c r="F6" s="76">
        <v>50.285211545000003</v>
      </c>
      <c r="G6" s="77">
        <v>4.0643050033336792E-2</v>
      </c>
      <c r="H6" s="76">
        <v>52.389930700000001</v>
      </c>
    </row>
    <row r="7" spans="1:8" s="123" customFormat="1" ht="15" customHeight="1" x14ac:dyDescent="0.2">
      <c r="A7" s="80" t="s">
        <v>35</v>
      </c>
      <c r="B7" s="81">
        <v>9.3772975630000008</v>
      </c>
      <c r="C7" s="82">
        <v>0.1108953459806632</v>
      </c>
      <c r="D7" s="81">
        <v>10.441132506000001</v>
      </c>
      <c r="E7" s="82">
        <v>8.4756097827075383E-2</v>
      </c>
      <c r="F7" s="81">
        <v>11.332174831</v>
      </c>
      <c r="G7" s="82">
        <v>3.5270938517081296E-2</v>
      </c>
      <c r="H7" s="81">
        <v>11.755370199</v>
      </c>
    </row>
    <row r="8" spans="1:8" s="123" customFormat="1" ht="15" customHeight="1" x14ac:dyDescent="0.2">
      <c r="A8" s="80" t="s">
        <v>37</v>
      </c>
      <c r="B8" s="81">
        <v>26.422682770000002</v>
      </c>
      <c r="C8" s="82">
        <v>4.1928726076521095E-2</v>
      </c>
      <c r="D8" s="81">
        <v>27.580250327000002</v>
      </c>
      <c r="E8" s="82">
        <v>3.1508051912135793E-2</v>
      </c>
      <c r="F8" s="81">
        <v>28.454472408000001</v>
      </c>
      <c r="G8" s="82">
        <v>4.113689154296285E-2</v>
      </c>
      <c r="H8" s="81">
        <v>29.657195677000001</v>
      </c>
    </row>
    <row r="9" spans="1:8" s="123" customFormat="1" ht="15" customHeight="1" x14ac:dyDescent="0.2">
      <c r="A9" s="80" t="s">
        <v>148</v>
      </c>
      <c r="B9" s="81">
        <v>0.88578308100000003</v>
      </c>
      <c r="C9" s="82">
        <v>-5.235237810245652E-2</v>
      </c>
      <c r="D9" s="81">
        <v>0.84005131099999997</v>
      </c>
      <c r="E9" s="82">
        <v>0.2308062173570038</v>
      </c>
      <c r="F9" s="81">
        <v>1.0352299659999999</v>
      </c>
      <c r="G9" s="82">
        <v>0.11016409459746446</v>
      </c>
      <c r="H9" s="81">
        <v>1.150677991</v>
      </c>
    </row>
    <row r="10" spans="1:8" ht="15" customHeight="1" x14ac:dyDescent="0.2">
      <c r="A10" s="80" t="s">
        <v>39</v>
      </c>
      <c r="B10" s="81">
        <v>7.5485476179999997</v>
      </c>
      <c r="C10" s="82">
        <v>2.6043077897165423E-2</v>
      </c>
      <c r="D10" s="81">
        <v>7.749186098</v>
      </c>
      <c r="E10" s="82">
        <v>4.87438702304126E-2</v>
      </c>
      <c r="F10" s="81">
        <v>8.1291115939999994</v>
      </c>
      <c r="G10" s="82">
        <v>4.7086070873418429E-2</v>
      </c>
      <c r="H10" s="81">
        <v>8.5146852699999993</v>
      </c>
    </row>
    <row r="11" spans="1:8" s="123" customFormat="1" ht="15" customHeight="1" x14ac:dyDescent="0.2">
      <c r="A11" s="80" t="s">
        <v>149</v>
      </c>
      <c r="B11" s="81">
        <v>1.407997677</v>
      </c>
      <c r="C11" s="82">
        <v>8.1205724768641296E-2</v>
      </c>
      <c r="D11" s="81">
        <v>1.524266525</v>
      </c>
      <c r="E11" s="82">
        <v>-0.1245195846213496</v>
      </c>
      <c r="F11" s="81">
        <v>1.334222746</v>
      </c>
      <c r="G11" s="82">
        <v>-1.7410086291213211E-2</v>
      </c>
      <c r="H11" s="81">
        <v>1.312001564</v>
      </c>
    </row>
    <row r="12" spans="1:8" ht="15" customHeight="1" x14ac:dyDescent="0.2">
      <c r="A12" s="83" t="s">
        <v>150</v>
      </c>
      <c r="B12" s="84">
        <v>52.416922880999998</v>
      </c>
      <c r="C12" s="85">
        <v>4.6189450616730632E-2</v>
      </c>
      <c r="D12" s="84">
        <v>54.930652195999997</v>
      </c>
      <c r="E12" s="85">
        <v>5.4928765877293451E-2</v>
      </c>
      <c r="F12" s="84">
        <v>57.961775486999997</v>
      </c>
      <c r="G12" s="85">
        <v>2.6480582447663048E-2</v>
      </c>
      <c r="H12" s="84">
        <v>59.563992806999998</v>
      </c>
    </row>
    <row r="13" spans="1:8" ht="15" customHeight="1" x14ac:dyDescent="0.2">
      <c r="A13" s="80" t="s">
        <v>60</v>
      </c>
      <c r="B13" s="81">
        <v>36.902582989000003</v>
      </c>
      <c r="C13" s="82">
        <v>3.7530708756468023E-2</v>
      </c>
      <c r="D13" s="81">
        <v>38.344043509999999</v>
      </c>
      <c r="E13" s="82">
        <v>6.3747110939007312E-2</v>
      </c>
      <c r="F13" s="81">
        <v>40.795483548</v>
      </c>
      <c r="G13" s="82">
        <v>1.9510964936089392E-2</v>
      </c>
      <c r="H13" s="81">
        <v>41.637507814000003</v>
      </c>
    </row>
    <row r="14" spans="1:8" ht="15" customHeight="1" x14ac:dyDescent="0.2">
      <c r="A14" s="86" t="s">
        <v>151</v>
      </c>
      <c r="B14" s="81">
        <v>29.861783996</v>
      </c>
      <c r="C14" s="82">
        <v>3.2988782557559881E-2</v>
      </c>
      <c r="D14" s="81">
        <v>30.898450747999998</v>
      </c>
      <c r="E14" s="82">
        <v>7.8070367742082425E-2</v>
      </c>
      <c r="F14" s="81">
        <v>33.31795786</v>
      </c>
      <c r="G14" s="82">
        <v>3.6227585424486897E-2</v>
      </c>
      <c r="H14" s="81">
        <v>34.572351976999997</v>
      </c>
    </row>
    <row r="15" spans="1:8" s="123" customFormat="1" ht="15" customHeight="1" x14ac:dyDescent="0.2">
      <c r="A15" s="87" t="s">
        <v>1948</v>
      </c>
      <c r="B15" s="88">
        <v>7.1496781739999999</v>
      </c>
      <c r="C15" s="89">
        <v>-5.8739937666040243E-3</v>
      </c>
      <c r="D15" s="88">
        <v>7.1258415089999998</v>
      </c>
      <c r="E15" s="89">
        <v>1.090433064675711E-3</v>
      </c>
      <c r="F15" s="88">
        <v>7.1300384670000003</v>
      </c>
      <c r="G15" s="89">
        <v>7.4841131836289598E-3</v>
      </c>
      <c r="H15" s="88">
        <v>7.1931908059999996</v>
      </c>
    </row>
    <row r="16" spans="1:8" ht="15" customHeight="1" x14ac:dyDescent="0.2">
      <c r="A16" s="86" t="s">
        <v>152</v>
      </c>
      <c r="B16" s="81">
        <v>7.0407989940000002</v>
      </c>
      <c r="C16" s="82">
        <v>5.681396791845561E-2</v>
      </c>
      <c r="D16" s="81">
        <v>7.4455927620000004</v>
      </c>
      <c r="E16" s="82">
        <v>4.2938171066555508E-3</v>
      </c>
      <c r="F16" s="81">
        <v>7.477525687</v>
      </c>
      <c r="G16" s="82">
        <v>-5.5035126824881986E-2</v>
      </c>
      <c r="H16" s="81">
        <v>7.0651558369999998</v>
      </c>
    </row>
    <row r="17" spans="1:8" ht="15" customHeight="1" x14ac:dyDescent="0.2">
      <c r="A17" s="1633" t="s">
        <v>2022</v>
      </c>
      <c r="B17" s="186">
        <v>0.67573774099999995</v>
      </c>
      <c r="C17" s="82">
        <v>0.10767369141218364</v>
      </c>
      <c r="D17" s="186">
        <v>0.74849691799999996</v>
      </c>
      <c r="E17" s="82">
        <v>0.77561454434739563</v>
      </c>
      <c r="F17" s="186">
        <v>1.3290420140000001</v>
      </c>
      <c r="G17" s="82">
        <v>-7.6331561869186215E-3</v>
      </c>
      <c r="H17" s="186">
        <v>1.3304777480000001</v>
      </c>
    </row>
    <row r="18" spans="1:8" ht="15" customHeight="1" x14ac:dyDescent="0.2">
      <c r="A18" s="80" t="s">
        <v>153</v>
      </c>
      <c r="B18" s="81">
        <v>7.7852472109999997</v>
      </c>
      <c r="C18" s="82">
        <v>2.1725703798855633E-2</v>
      </c>
      <c r="D18" s="81">
        <v>7.9737451259999998</v>
      </c>
      <c r="E18" s="82">
        <v>2.3157138955446355E-2</v>
      </c>
      <c r="F18" s="81">
        <v>8.1605434599999995</v>
      </c>
      <c r="G18" s="82">
        <v>2.8302033171332841E-2</v>
      </c>
      <c r="H18" s="81">
        <v>8.396723111</v>
      </c>
    </row>
    <row r="19" spans="1:8" ht="15" customHeight="1" x14ac:dyDescent="0.2">
      <c r="A19" s="86" t="s">
        <v>154</v>
      </c>
      <c r="B19" s="81">
        <v>6.5065608719999997</v>
      </c>
      <c r="C19" s="82">
        <v>4.5693770189425553E-3</v>
      </c>
      <c r="D19" s="81">
        <v>6.5527734439999996</v>
      </c>
      <c r="E19" s="82">
        <v>1.8712310915393493E-2</v>
      </c>
      <c r="F19" s="81">
        <v>6.6761001210000002</v>
      </c>
      <c r="G19" s="82">
        <v>2.3285417351336823E-2</v>
      </c>
      <c r="H19" s="81">
        <v>6.8333571849999997</v>
      </c>
    </row>
    <row r="20" spans="1:8" s="124" customFormat="1" ht="15" customHeight="1" x14ac:dyDescent="0.2">
      <c r="A20" s="86" t="s">
        <v>155</v>
      </c>
      <c r="B20" s="81">
        <v>0.169935695</v>
      </c>
      <c r="C20" s="82">
        <v>7.533575342216503E-2</v>
      </c>
      <c r="D20" s="81">
        <v>0.18285309599999999</v>
      </c>
      <c r="E20" s="82">
        <v>3.1093443274296195E-2</v>
      </c>
      <c r="F20" s="81">
        <v>0.18854557999999999</v>
      </c>
      <c r="G20" s="82">
        <v>-1.0037557444997347E-2</v>
      </c>
      <c r="H20" s="81">
        <v>0.18689671399999999</v>
      </c>
    </row>
    <row r="21" spans="1:8" ht="15" customHeight="1" x14ac:dyDescent="0.2">
      <c r="A21" s="86" t="s">
        <v>156</v>
      </c>
      <c r="B21" s="81">
        <v>1.1087506439999999</v>
      </c>
      <c r="C21" s="82">
        <v>0.11423444880269362</v>
      </c>
      <c r="D21" s="81">
        <v>1.238118587</v>
      </c>
      <c r="E21" s="82">
        <v>4.5486666268866438E-2</v>
      </c>
      <c r="F21" s="81">
        <v>1.295897758</v>
      </c>
      <c r="G21" s="82">
        <v>5.9679605646350442E-2</v>
      </c>
      <c r="H21" s="81">
        <v>1.3764692119999999</v>
      </c>
    </row>
    <row r="22" spans="1:8" ht="15" customHeight="1" x14ac:dyDescent="0.2">
      <c r="A22" s="80" t="s">
        <v>157</v>
      </c>
      <c r="B22" s="81">
        <v>2.369098894</v>
      </c>
      <c r="C22" s="82">
        <v>4.9283467319708008E-2</v>
      </c>
      <c r="D22" s="81">
        <v>2.4917783980000001</v>
      </c>
      <c r="E22" s="82">
        <v>9.7863542900674005E-2</v>
      </c>
      <c r="F22" s="81">
        <v>2.7370434170000002</v>
      </c>
      <c r="G22" s="82">
        <v>1.7333989362283697E-2</v>
      </c>
      <c r="H22" s="81">
        <v>2.7938213909999998</v>
      </c>
    </row>
    <row r="23" spans="1:8" ht="15" customHeight="1" x14ac:dyDescent="0.2">
      <c r="A23" s="80" t="s">
        <v>94</v>
      </c>
      <c r="B23" s="81">
        <v>3.6535972320000001</v>
      </c>
      <c r="C23" s="82">
        <v>0.13521502143418207</v>
      </c>
      <c r="D23" s="81">
        <v>4.1557240020000004</v>
      </c>
      <c r="E23" s="82">
        <v>5.442147985732948E-2</v>
      </c>
      <c r="F23" s="81">
        <v>4.3842168700000004</v>
      </c>
      <c r="G23" s="82">
        <v>6.8969250132900006E-2</v>
      </c>
      <c r="H23" s="81">
        <v>4.6937007089999998</v>
      </c>
    </row>
    <row r="24" spans="1:8" ht="15" customHeight="1" x14ac:dyDescent="0.2">
      <c r="A24" s="91" t="s">
        <v>158</v>
      </c>
      <c r="B24" s="92">
        <v>1.706396555</v>
      </c>
      <c r="C24" s="82">
        <v>0.15016799716542528</v>
      </c>
      <c r="D24" s="92">
        <v>1.9653611600000001</v>
      </c>
      <c r="E24" s="82">
        <v>-4.1558944532362085E-2</v>
      </c>
      <c r="F24" s="92">
        <v>1.8844881929999999</v>
      </c>
      <c r="G24" s="82">
        <v>8.3935158523248177E-2</v>
      </c>
      <c r="H24" s="92">
        <v>2.0422397819999998</v>
      </c>
    </row>
    <row r="25" spans="1:8" s="123" customFormat="1" ht="15" customHeight="1" x14ac:dyDescent="0.2">
      <c r="A25" s="94" t="s">
        <v>159</v>
      </c>
      <c r="B25" s="76">
        <v>6.7746141719999997</v>
      </c>
      <c r="C25" s="77">
        <v>1.2193200794710091E-3</v>
      </c>
      <c r="D25" s="76">
        <v>6.7957654280000002</v>
      </c>
      <c r="E25" s="77">
        <v>0.1296794669970589</v>
      </c>
      <c r="F25" s="76">
        <v>7.6765639419999996</v>
      </c>
      <c r="G25" s="77">
        <v>-6.6295506251439873E-2</v>
      </c>
      <c r="H25" s="76">
        <v>7.174062106</v>
      </c>
    </row>
    <row r="26" spans="1:8" s="123" customFormat="1" ht="15" customHeight="1" x14ac:dyDescent="0.2">
      <c r="A26" s="95" t="s">
        <v>160</v>
      </c>
      <c r="B26" s="84">
        <v>3.069160659</v>
      </c>
      <c r="C26" s="85">
        <v>-2.0789325892689448E-4</v>
      </c>
      <c r="D26" s="84">
        <v>3.0763191569999999</v>
      </c>
      <c r="E26" s="85">
        <v>0.23795648213537879</v>
      </c>
      <c r="F26" s="84">
        <v>3.809618704</v>
      </c>
      <c r="G26" s="85">
        <v>-0.11444964598329621</v>
      </c>
      <c r="H26" s="84">
        <v>3.3755697960000002</v>
      </c>
    </row>
    <row r="27" spans="1:8" ht="15" customHeight="1" x14ac:dyDescent="0.2">
      <c r="A27" s="96" t="s">
        <v>161</v>
      </c>
      <c r="B27" s="76">
        <v>11.797000444</v>
      </c>
      <c r="C27" s="77">
        <v>0.10833044691511184</v>
      </c>
      <c r="D27" s="76">
        <v>13.105103719000001</v>
      </c>
      <c r="E27" s="77">
        <v>9.2940242074631918E-2</v>
      </c>
      <c r="F27" s="76">
        <v>14.321543645</v>
      </c>
      <c r="G27" s="77">
        <v>8.1907507415059255E-2</v>
      </c>
      <c r="H27" s="76">
        <v>15.527068057999999</v>
      </c>
    </row>
    <row r="28" spans="1:8" s="123" customFormat="1" ht="15" customHeight="1" x14ac:dyDescent="0.2">
      <c r="A28" s="97" t="s">
        <v>109</v>
      </c>
      <c r="B28" s="81">
        <v>9.9421975319999998</v>
      </c>
      <c r="C28" s="82">
        <v>0.13564898215075227</v>
      </c>
      <c r="D28" s="81">
        <v>11.319418414999999</v>
      </c>
      <c r="E28" s="82">
        <v>0.10928383071310788</v>
      </c>
      <c r="F28" s="81">
        <v>12.554999054</v>
      </c>
      <c r="G28" s="82">
        <v>8.7794808593836038E-2</v>
      </c>
      <c r="H28" s="81">
        <v>13.687975054000001</v>
      </c>
    </row>
    <row r="29" spans="1:8" ht="15" customHeight="1" x14ac:dyDescent="0.2">
      <c r="A29" s="97" t="s">
        <v>162</v>
      </c>
      <c r="B29" s="81">
        <v>1.2049213439999999</v>
      </c>
      <c r="C29" s="82">
        <v>-4.9285477601604177E-2</v>
      </c>
      <c r="D29" s="81">
        <v>1.1467010070000001</v>
      </c>
      <c r="E29" s="82">
        <v>4.7715978798968717E-2</v>
      </c>
      <c r="F29" s="81">
        <v>1.2009451280000001</v>
      </c>
      <c r="G29" s="82">
        <v>1.0824230530241952E-3</v>
      </c>
      <c r="H29" s="81">
        <v>1.2031101909999999</v>
      </c>
    </row>
    <row r="30" spans="1:8" ht="15" customHeight="1" x14ac:dyDescent="0.2">
      <c r="A30" s="97" t="s">
        <v>163</v>
      </c>
      <c r="B30" s="81">
        <v>0.64988156799999997</v>
      </c>
      <c r="C30" s="82">
        <v>-1.7976666272479846E-2</v>
      </c>
      <c r="D30" s="81">
        <v>0.63898429700000003</v>
      </c>
      <c r="E30" s="82">
        <v>-0.11531230014589089</v>
      </c>
      <c r="F30" s="81">
        <v>0.56559946299999997</v>
      </c>
      <c r="G30" s="82">
        <v>0.12255083370583719</v>
      </c>
      <c r="H30" s="81">
        <v>0.63598281300000004</v>
      </c>
    </row>
    <row r="31" spans="1:8" s="123" customFormat="1" ht="15" customHeight="1" x14ac:dyDescent="0.2">
      <c r="A31" s="95" t="s">
        <v>164</v>
      </c>
      <c r="B31" s="84">
        <v>5.3992224550000003</v>
      </c>
      <c r="C31" s="85">
        <v>5.8708792512214059E-2</v>
      </c>
      <c r="D31" s="84">
        <v>5.7332547920000003</v>
      </c>
      <c r="E31" s="85">
        <v>3.5204949639620287E-2</v>
      </c>
      <c r="F31" s="84">
        <v>5.9349988119999999</v>
      </c>
      <c r="G31" s="85">
        <v>2.0080132042550325E-2</v>
      </c>
      <c r="H31" s="84">
        <v>6.0633266130000001</v>
      </c>
    </row>
    <row r="32" spans="1:8" ht="15" customHeight="1" x14ac:dyDescent="0.2">
      <c r="A32" s="97" t="s">
        <v>124</v>
      </c>
      <c r="B32" s="81">
        <v>1.45162316</v>
      </c>
      <c r="C32" s="82">
        <v>-5.2574684083249834E-2</v>
      </c>
      <c r="D32" s="81">
        <v>1.378460435</v>
      </c>
      <c r="E32" s="82">
        <v>2.3888251530997495E-2</v>
      </c>
      <c r="F32" s="81">
        <v>1.411569952</v>
      </c>
      <c r="G32" s="82">
        <v>0.12159444669396513</v>
      </c>
      <c r="H32" s="81">
        <v>1.585332371</v>
      </c>
    </row>
    <row r="33" spans="1:8" ht="15" customHeight="1" x14ac:dyDescent="0.2">
      <c r="A33" s="97" t="s">
        <v>165</v>
      </c>
      <c r="B33" s="81">
        <v>2.5484147739999998</v>
      </c>
      <c r="C33" s="82">
        <v>5.2587487532425925E-2</v>
      </c>
      <c r="D33" s="81">
        <v>2.6933795360000001</v>
      </c>
      <c r="E33" s="82">
        <v>0.10303890665963045</v>
      </c>
      <c r="F33" s="81">
        <v>2.9713830269999999</v>
      </c>
      <c r="G33" s="82">
        <v>5.869043829003151E-2</v>
      </c>
      <c r="H33" s="81">
        <v>3.1493295309999998</v>
      </c>
    </row>
    <row r="34" spans="1:8" ht="15" customHeight="1" x14ac:dyDescent="0.2">
      <c r="A34" s="98" t="s">
        <v>166</v>
      </c>
      <c r="B34" s="92">
        <v>1.399184521</v>
      </c>
      <c r="C34" s="93">
        <v>0.18540777910700879</v>
      </c>
      <c r="D34" s="92">
        <v>1.6614148209999999</v>
      </c>
      <c r="E34" s="93">
        <v>-6.5432982343490265E-2</v>
      </c>
      <c r="F34" s="92">
        <v>1.552045833</v>
      </c>
      <c r="G34" s="93">
        <v>-0.1458968897682561</v>
      </c>
      <c r="H34" s="92">
        <v>1.3286647119999999</v>
      </c>
    </row>
    <row r="35" spans="1:8" s="123" customFormat="1" ht="15" customHeight="1" x14ac:dyDescent="0.2">
      <c r="A35" s="96" t="s">
        <v>167</v>
      </c>
      <c r="B35" s="76">
        <v>57.439309153000004</v>
      </c>
      <c r="C35" s="77">
        <v>6.4263173947011198E-2</v>
      </c>
      <c r="D35" s="76">
        <v>61.239990487</v>
      </c>
      <c r="E35" s="77">
        <v>5.476768452673908E-2</v>
      </c>
      <c r="F35" s="76">
        <v>64.606755191000005</v>
      </c>
      <c r="G35" s="77">
        <v>4.9800279048111351E-2</v>
      </c>
      <c r="H35" s="76">
        <v>67.916998758000005</v>
      </c>
    </row>
    <row r="36" spans="1:8" ht="15" customHeight="1" x14ac:dyDescent="0.2">
      <c r="A36" s="95" t="s">
        <v>168</v>
      </c>
      <c r="B36" s="84">
        <v>57.816145335999998</v>
      </c>
      <c r="C36" s="85">
        <v>4.7359951671060996E-2</v>
      </c>
      <c r="D36" s="84">
        <v>60.663906988000001</v>
      </c>
      <c r="E36" s="85">
        <v>5.3065127961750003E-2</v>
      </c>
      <c r="F36" s="84">
        <v>63.896774299999997</v>
      </c>
      <c r="G36" s="85">
        <v>2.588558110118222E-2</v>
      </c>
      <c r="H36" s="84">
        <v>65.627319420000006</v>
      </c>
    </row>
    <row r="37" spans="1:8" s="123" customFormat="1" ht="15" customHeight="1" x14ac:dyDescent="0.2">
      <c r="A37" s="99" t="s">
        <v>169</v>
      </c>
      <c r="B37" s="100">
        <v>0.37683618299999999</v>
      </c>
      <c r="C37" s="101"/>
      <c r="D37" s="100">
        <v>-0.576083499</v>
      </c>
      <c r="E37" s="101"/>
      <c r="F37" s="100">
        <v>-0.70998089099999995</v>
      </c>
      <c r="G37" s="101"/>
      <c r="H37" s="100">
        <v>-2.289679338</v>
      </c>
    </row>
    <row r="38" spans="1:8" s="123" customFormat="1" ht="15" customHeight="1" x14ac:dyDescent="0.2">
      <c r="A38" s="102" t="s">
        <v>170</v>
      </c>
      <c r="B38" s="103">
        <v>3.7054535130000001</v>
      </c>
      <c r="C38" s="104">
        <v>2.4028372956603761E-3</v>
      </c>
      <c r="D38" s="103">
        <v>3.7194462709999998</v>
      </c>
      <c r="E38" s="104">
        <v>4.0059919402477329E-2</v>
      </c>
      <c r="F38" s="103">
        <v>3.866945238</v>
      </c>
      <c r="G38" s="104">
        <v>-1.8869064831670501E-2</v>
      </c>
      <c r="H38" s="103">
        <v>3.7984923099999999</v>
      </c>
    </row>
    <row r="39" spans="1:8" ht="15" customHeight="1" x14ac:dyDescent="0.2">
      <c r="A39" s="97" t="s">
        <v>171</v>
      </c>
      <c r="B39" s="81">
        <v>4.0915737139999999</v>
      </c>
      <c r="C39" s="82">
        <v>0.10398595336912853</v>
      </c>
      <c r="D39" s="81">
        <v>4.5252305679999996</v>
      </c>
      <c r="E39" s="82">
        <v>-4.9179416564544054E-2</v>
      </c>
      <c r="F39" s="81">
        <v>4.29878962</v>
      </c>
      <c r="G39" s="82">
        <v>0.17033803166154216</v>
      </c>
      <c r="H39" s="81">
        <v>5.0373299449999998</v>
      </c>
    </row>
    <row r="40" spans="1:8" ht="15" customHeight="1" x14ac:dyDescent="0.2">
      <c r="A40" s="97" t="s">
        <v>172</v>
      </c>
      <c r="B40" s="105">
        <v>0.386120201</v>
      </c>
      <c r="C40" s="82"/>
      <c r="D40" s="105">
        <v>0.80578429600000001</v>
      </c>
      <c r="E40" s="82"/>
      <c r="F40" s="105">
        <v>0.431844383</v>
      </c>
      <c r="G40" s="82"/>
      <c r="H40" s="105">
        <v>1.2388376350000001</v>
      </c>
    </row>
    <row r="41" spans="1:8" ht="15" customHeight="1" x14ac:dyDescent="0.2">
      <c r="A41" s="96" t="s">
        <v>173</v>
      </c>
      <c r="B41" s="76">
        <v>61.144762665999998</v>
      </c>
      <c r="C41" s="77">
        <v>6.0515833181512768E-2</v>
      </c>
      <c r="D41" s="76">
        <v>64.959436757999995</v>
      </c>
      <c r="E41" s="77">
        <v>5.3926012912628662E-2</v>
      </c>
      <c r="F41" s="76">
        <v>68.473700428000001</v>
      </c>
      <c r="G41" s="77">
        <v>4.5923098787065797E-2</v>
      </c>
      <c r="H41" s="76">
        <v>71.715491068000006</v>
      </c>
    </row>
    <row r="42" spans="1:8" ht="15" customHeight="1" x14ac:dyDescent="0.2">
      <c r="A42" s="95" t="s">
        <v>174</v>
      </c>
      <c r="B42" s="84">
        <v>61.907719049999997</v>
      </c>
      <c r="C42" s="85">
        <v>5.1102460880398715E-2</v>
      </c>
      <c r="D42" s="84">
        <v>65.189137555000002</v>
      </c>
      <c r="E42" s="85">
        <v>4.5975018379739607E-2</v>
      </c>
      <c r="F42" s="84">
        <v>68.195563919999998</v>
      </c>
      <c r="G42" s="85">
        <v>3.499893849422997E-2</v>
      </c>
      <c r="H42" s="84">
        <v>70.664649363999999</v>
      </c>
    </row>
    <row r="43" spans="1:8" ht="15" customHeight="1" x14ac:dyDescent="0.2">
      <c r="A43" s="106" t="s">
        <v>175</v>
      </c>
      <c r="B43" s="107">
        <v>0.76295638399999999</v>
      </c>
      <c r="C43" s="108"/>
      <c r="D43" s="107">
        <v>0.22970079700000001</v>
      </c>
      <c r="E43" s="108"/>
      <c r="F43" s="107">
        <v>-0.278136508</v>
      </c>
      <c r="G43" s="108"/>
      <c r="H43" s="107">
        <v>-1.050841704</v>
      </c>
    </row>
    <row r="44" spans="1:8" ht="20.25" customHeight="1" x14ac:dyDescent="0.2">
      <c r="A44" s="109" t="s">
        <v>195</v>
      </c>
      <c r="B44" s="110">
        <v>42.234759240999999</v>
      </c>
      <c r="C44" s="111">
        <v>1.3906507994841721E-2</v>
      </c>
      <c r="D44" s="110">
        <v>42.86276599</v>
      </c>
      <c r="E44" s="111">
        <v>8.8828125466200447E-3</v>
      </c>
      <c r="F44" s="110">
        <v>43.267632159999998</v>
      </c>
      <c r="G44" s="111">
        <v>2.961793572272442E-2</v>
      </c>
      <c r="H44" s="110">
        <v>44.604137401999999</v>
      </c>
    </row>
    <row r="45" spans="1:8" ht="15" customHeight="1" x14ac:dyDescent="0.2">
      <c r="A45" s="94" t="s">
        <v>176</v>
      </c>
      <c r="B45" s="103"/>
      <c r="C45" s="112"/>
      <c r="D45" s="103"/>
      <c r="E45" s="112"/>
      <c r="F45" s="103"/>
      <c r="G45" s="112"/>
      <c r="H45" s="103"/>
    </row>
    <row r="46" spans="1:8" ht="15" customHeight="1" x14ac:dyDescent="0.2">
      <c r="A46" s="97" t="s">
        <v>177</v>
      </c>
      <c r="B46" s="113">
        <v>0.12924478965276406</v>
      </c>
      <c r="C46" s="114">
        <v>-0.55567204813435778</v>
      </c>
      <c r="D46" s="113">
        <v>0.1237153603010536</v>
      </c>
      <c r="E46" s="114">
        <v>0.87636540809339225</v>
      </c>
      <c r="F46" s="113">
        <v>0.1324418356322046</v>
      </c>
      <c r="G46" s="114">
        <v>-1.1969883780798218</v>
      </c>
      <c r="H46" s="113">
        <v>0.12044293486579194</v>
      </c>
    </row>
    <row r="47" spans="1:8" ht="15" customHeight="1" x14ac:dyDescent="0.2">
      <c r="A47" s="97" t="s">
        <v>178</v>
      </c>
      <c r="B47" s="113">
        <v>5.8552858319588702E-2</v>
      </c>
      <c r="C47" s="114">
        <v>-0.25989627193163178</v>
      </c>
      <c r="D47" s="113">
        <v>5.6003688906209909E-2</v>
      </c>
      <c r="E47" s="114">
        <v>0.9717427577501867</v>
      </c>
      <c r="F47" s="113">
        <v>6.5726397647263984E-2</v>
      </c>
      <c r="G47" s="114">
        <v>-0.90221263029040966</v>
      </c>
      <c r="H47" s="113">
        <v>5.6671314949243982E-2</v>
      </c>
    </row>
    <row r="48" spans="1:8" ht="15" customHeight="1" x14ac:dyDescent="0.2">
      <c r="A48" s="97" t="s">
        <v>179</v>
      </c>
      <c r="B48" s="113">
        <v>0.80574663523999401</v>
      </c>
      <c r="C48" s="114">
        <v>-2.4845093831696752</v>
      </c>
      <c r="D48" s="113">
        <v>0.78030688288680528</v>
      </c>
      <c r="E48" s="114">
        <v>-3.4070004752894123</v>
      </c>
      <c r="F48" s="113">
        <v>0.74648562430086896</v>
      </c>
      <c r="G48" s="114">
        <v>0.22814455149711144</v>
      </c>
      <c r="H48" s="113">
        <v>0.74884397939081904</v>
      </c>
    </row>
    <row r="49" spans="1:8" ht="15" customHeight="1" x14ac:dyDescent="0.25">
      <c r="A49" s="115" t="s">
        <v>180</v>
      </c>
      <c r="B49" s="116">
        <v>6.2342678370614077</v>
      </c>
      <c r="C49" s="117">
        <v>7.8924034036669255E-2</v>
      </c>
      <c r="D49" s="116">
        <v>6.3072756769084881</v>
      </c>
      <c r="E49" s="117">
        <v>-0.67485495368857329</v>
      </c>
      <c r="F49" s="116">
        <v>5.6363279830542705</v>
      </c>
      <c r="G49" s="117">
        <v>0.57897902468559526</v>
      </c>
      <c r="H49" s="116">
        <v>6.2174172376756394</v>
      </c>
    </row>
    <row r="50" spans="1:8" ht="24.6" customHeight="1" x14ac:dyDescent="0.2">
      <c r="A50" s="1712" t="s">
        <v>190</v>
      </c>
      <c r="B50" s="1712"/>
      <c r="C50" s="1712"/>
      <c r="D50" s="1712"/>
      <c r="E50" s="1712"/>
      <c r="F50" s="1712"/>
      <c r="G50" s="1712"/>
      <c r="H50" s="1712"/>
    </row>
    <row r="51" spans="1:8" ht="24.6" customHeight="1" x14ac:dyDescent="0.2">
      <c r="A51" s="1710" t="s">
        <v>2023</v>
      </c>
      <c r="B51" s="1710"/>
      <c r="C51" s="1710"/>
      <c r="D51" s="1710"/>
      <c r="E51" s="1710"/>
      <c r="F51" s="1710"/>
      <c r="G51" s="1710"/>
      <c r="H51" s="1711"/>
    </row>
    <row r="52" spans="1:8" ht="13.5" customHeight="1" x14ac:dyDescent="0.2">
      <c r="A52" s="1710" t="s">
        <v>197</v>
      </c>
      <c r="B52" s="1710"/>
      <c r="C52" s="1710"/>
      <c r="D52" s="1710"/>
      <c r="E52" s="1710"/>
      <c r="F52" s="1710"/>
      <c r="G52" s="1710"/>
      <c r="H52" s="1711"/>
    </row>
    <row r="53" spans="1:8" ht="13.5" customHeight="1" x14ac:dyDescent="0.25">
      <c r="A53" s="119" t="s">
        <v>189</v>
      </c>
      <c r="B53" s="66"/>
      <c r="C53"/>
      <c r="D53" s="66"/>
      <c r="E53"/>
      <c r="F53" s="66"/>
      <c r="G53"/>
      <c r="H53" s="66"/>
    </row>
    <row r="54" spans="1:8" x14ac:dyDescent="0.2">
      <c r="A54" s="129"/>
    </row>
  </sheetData>
  <mergeCells count="4">
    <mergeCell ref="G4:H4"/>
    <mergeCell ref="A50:H50"/>
    <mergeCell ref="A51:H51"/>
    <mergeCell ref="A52:H52"/>
  </mergeCells>
  <pageMargins left="0.7" right="0.7" top="0.75" bottom="0.75" header="0.3" footer="0.3"/>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46</vt:i4>
      </vt:variant>
      <vt:variant>
        <vt:lpstr>Plages nommées</vt:lpstr>
      </vt:variant>
      <vt:variant>
        <vt:i4>23</vt:i4>
      </vt:variant>
    </vt:vector>
  </HeadingPairs>
  <TitlesOfParts>
    <vt:vector size="69" baseType="lpstr">
      <vt:lpstr>4</vt:lpstr>
      <vt:lpstr>Définitions</vt:lpstr>
      <vt:lpstr>Chiffres clés</vt:lpstr>
      <vt:lpstr>4.1 Ens</vt:lpstr>
      <vt:lpstr>4.1 Série</vt:lpstr>
      <vt:lpstr>4.2 Comm</vt:lpstr>
      <vt:lpstr>4.2 Série</vt:lpstr>
      <vt:lpstr>4.2a</vt:lpstr>
      <vt:lpstr>4.2b</vt:lpstr>
      <vt:lpstr>4.3 GFP</vt:lpstr>
      <vt:lpstr>4.3 Série</vt:lpstr>
      <vt:lpstr>4.4 Sec Co</vt:lpstr>
      <vt:lpstr>4.4 Série</vt:lpstr>
      <vt:lpstr>4.5 Dept</vt:lpstr>
      <vt:lpstr>4.5 Série</vt:lpstr>
      <vt:lpstr>4.6 Reg</vt:lpstr>
      <vt:lpstr>4.6 Série</vt:lpstr>
      <vt:lpstr>4.7a Ratios Comm </vt:lpstr>
      <vt:lpstr>4.7b Ratios tour</vt:lpstr>
      <vt:lpstr>4.7c Ratios Gfp</vt:lpstr>
      <vt:lpstr>4.8 Ratios DepReg</vt:lpstr>
      <vt:lpstr>4.9 Synd</vt:lpstr>
      <vt:lpstr>4.9 Série</vt:lpstr>
      <vt:lpstr>4.10 Ens+Synd</vt:lpstr>
      <vt:lpstr>4.10 Série</vt:lpstr>
      <vt:lpstr>4.11 BA</vt:lpstr>
      <vt:lpstr>4.11 Série</vt:lpstr>
      <vt:lpstr>4.12 Consol</vt:lpstr>
      <vt:lpstr>4.12 Série</vt:lpstr>
      <vt:lpstr>4.12R par région</vt:lpstr>
      <vt:lpstr>4.13a Fonc Comm</vt:lpstr>
      <vt:lpstr>4.13a Série</vt:lpstr>
      <vt:lpstr>4.13b Fonc GFP</vt:lpstr>
      <vt:lpstr>4.13b Série</vt:lpstr>
      <vt:lpstr>4.13c Fonc Dept</vt:lpstr>
      <vt:lpstr>4.13c Série</vt:lpstr>
      <vt:lpstr>4.13d Fonc REG</vt:lpstr>
      <vt:lpstr>4.13d Série</vt:lpstr>
      <vt:lpstr>4.13e Fonc Ens</vt:lpstr>
      <vt:lpstr>4,13e Série</vt:lpstr>
      <vt:lpstr>4.13f Fonc Synd et BA</vt:lpstr>
      <vt:lpstr>4.13f série</vt:lpstr>
      <vt:lpstr>Corresp fonction Comm M14-M57</vt:lpstr>
      <vt:lpstr>Corresp fonction GFP M14-M57</vt:lpstr>
      <vt:lpstr>Corresp fonction DEPT M52-M57</vt:lpstr>
      <vt:lpstr>Corresp fonction REG M71-M57</vt:lpstr>
      <vt:lpstr>'4'!Zone_d_impression</vt:lpstr>
      <vt:lpstr>'4.1 Ens'!Zone_d_impression</vt:lpstr>
      <vt:lpstr>'4.10 Ens+Synd'!Zone_d_impression</vt:lpstr>
      <vt:lpstr>'4.11 BA'!Zone_d_impression</vt:lpstr>
      <vt:lpstr>'4.12 Consol'!Zone_d_impression</vt:lpstr>
      <vt:lpstr>'4.13a Fonc Comm'!Zone_d_impression</vt:lpstr>
      <vt:lpstr>'4.13b Fonc GFP'!Zone_d_impression</vt:lpstr>
      <vt:lpstr>'4.13c Fonc Dept'!Zone_d_impression</vt:lpstr>
      <vt:lpstr>'4.13d Fonc REG'!Zone_d_impression</vt:lpstr>
      <vt:lpstr>'4.13e Fonc Ens'!Zone_d_impression</vt:lpstr>
      <vt:lpstr>'4.13f Fonc Synd et BA'!Zone_d_impression</vt:lpstr>
      <vt:lpstr>'4.2 Comm'!Zone_d_impression</vt:lpstr>
      <vt:lpstr>'4.2a'!Zone_d_impression</vt:lpstr>
      <vt:lpstr>'4.2b'!Zone_d_impression</vt:lpstr>
      <vt:lpstr>'4.3 GFP'!Zone_d_impression</vt:lpstr>
      <vt:lpstr>'4.4 Sec Co'!Zone_d_impression</vt:lpstr>
      <vt:lpstr>'4.5 Dept'!Zone_d_impression</vt:lpstr>
      <vt:lpstr>'4.6 Reg'!Zone_d_impression</vt:lpstr>
      <vt:lpstr>'4.7a Ratios Comm '!Zone_d_impression</vt:lpstr>
      <vt:lpstr>'4.7b Ratios tour'!Zone_d_impression</vt:lpstr>
      <vt:lpstr>'4.7c Ratios Gfp'!Zone_d_impression</vt:lpstr>
      <vt:lpstr>'4.8 Ratios DepReg'!Zone_d_impression</vt:lpstr>
      <vt:lpstr>'4.9 Synd'!Zone_d_impression</vt:lpstr>
    </vt:vector>
  </TitlesOfParts>
  <Company>DSIC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NIEL Xavier</dc:creator>
  <cp:lastModifiedBy>DE LAPASSE Benoit</cp:lastModifiedBy>
  <cp:lastPrinted>2022-05-09T16:10:53Z</cp:lastPrinted>
  <dcterms:created xsi:type="dcterms:W3CDTF">2022-05-03T08:15:35Z</dcterms:created>
  <dcterms:modified xsi:type="dcterms:W3CDTF">2025-06-18T10:22:38Z</dcterms:modified>
</cp:coreProperties>
</file>