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Tableau 1" sheetId="1" r:id="rId1"/>
    <sheet name="Graphique 1" sheetId="4" r:id="rId2"/>
    <sheet name="Tableau 2" sheetId="5" r:id="rId3"/>
    <sheet name="Tableau 3" sheetId="6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17" i="6"/>
  <c r="F17" s="1"/>
  <c r="B17"/>
  <c r="E17" s="1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19" i="5"/>
  <c r="F17"/>
  <c r="F16"/>
  <c r="F15"/>
  <c r="F14"/>
  <c r="F13"/>
  <c r="D13"/>
  <c r="F12"/>
  <c r="F11"/>
  <c r="D10"/>
  <c r="F10" s="1"/>
  <c r="F9"/>
  <c r="F8"/>
  <c r="F7"/>
  <c r="D7"/>
  <c r="E10" i="4"/>
  <c r="E9"/>
  <c r="E32"/>
  <c r="E31"/>
  <c r="D18" i="5" l="1"/>
  <c r="D20" s="1"/>
  <c r="F20" s="1"/>
  <c r="F18" l="1"/>
</calcChain>
</file>

<file path=xl/sharedStrings.xml><?xml version="1.0" encoding="utf-8"?>
<sst xmlns="http://schemas.openxmlformats.org/spreadsheetml/2006/main" count="101" uniqueCount="70">
  <si>
    <t>Effectifs 2015</t>
  </si>
  <si>
    <t>Effectifs 2016</t>
  </si>
  <si>
    <r>
      <t xml:space="preserve">Effectifs 2017 </t>
    </r>
    <r>
      <rPr>
        <b/>
        <vertAlign val="superscript"/>
        <sz val="10"/>
        <color theme="1"/>
        <rFont val="ARIALNARROW"/>
      </rPr>
      <t>(p)</t>
    </r>
  </si>
  <si>
    <t>Evolution 2015-2016</t>
  </si>
  <si>
    <r>
      <t>Evolution 2016-2017</t>
    </r>
    <r>
      <rPr>
        <b/>
        <vertAlign val="superscript"/>
        <sz val="10"/>
        <color theme="1"/>
        <rFont val="ARIALNARROW"/>
      </rPr>
      <t xml:space="preserve"> (p)</t>
    </r>
  </si>
  <si>
    <r>
      <t>Part de femmes 2017</t>
    </r>
    <r>
      <rPr>
        <b/>
        <vertAlign val="superscript"/>
        <sz val="10"/>
        <color theme="1"/>
        <rFont val="ARIALNARROW"/>
      </rPr>
      <t xml:space="preserve"> (p)</t>
    </r>
  </si>
  <si>
    <t>en milliers</t>
  </si>
  <si>
    <t>en %</t>
  </si>
  <si>
    <t>Fonctionnaires</t>
  </si>
  <si>
    <t>dont catégorie A</t>
  </si>
  <si>
    <t xml:space="preserve">       catégorie B</t>
  </si>
  <si>
    <t xml:space="preserve">       catégorie C</t>
  </si>
  <si>
    <t>Contractuels</t>
  </si>
  <si>
    <t>Autres statuts</t>
  </si>
  <si>
    <t>Ensemble hors bénéficiares de contrats aidés (1)</t>
  </si>
  <si>
    <t>Contrats aidés (2)</t>
  </si>
  <si>
    <t>Ensemble (1) + (2)</t>
  </si>
  <si>
    <t>Champ : France hors Mayotte, emplois principaux au 31 décembre. Tous statuts, y compris assistants maternels et familiaux et apprentis.</t>
  </si>
  <si>
    <t>Source : Insee, SIASP.</t>
  </si>
  <si>
    <t>Sorties de la FPT</t>
  </si>
  <si>
    <t>2013-2014</t>
  </si>
  <si>
    <t>2014-2015</t>
  </si>
  <si>
    <t>2015-2016</t>
  </si>
  <si>
    <t>2016-2017</t>
  </si>
  <si>
    <t>Entrées, sorties et changements de statuts des fonctionnaires de la FPT</t>
  </si>
  <si>
    <t>Entrées dans la FPT</t>
  </si>
  <si>
    <t>Changements de statut</t>
  </si>
  <si>
    <t>Solde</t>
  </si>
  <si>
    <t>Entrées, sorties et changements de statuts des contractuels de la FPT</t>
  </si>
  <si>
    <t>Champ : France hors Mayotte, emplois principaux au 31 décembre, agents fonctionnaires et contractuels.</t>
  </si>
  <si>
    <r>
      <t xml:space="preserve">Effectifs 2017 </t>
    </r>
    <r>
      <rPr>
        <b/>
        <vertAlign val="superscript"/>
        <sz val="11"/>
        <color theme="1"/>
        <rFont val="ARIALNARROW"/>
      </rPr>
      <t>(p)</t>
    </r>
  </si>
  <si>
    <r>
      <t>Evolution 2015-2016</t>
    </r>
    <r>
      <rPr>
        <b/>
        <vertAlign val="superscript"/>
        <sz val="11"/>
        <color theme="1"/>
        <rFont val="ARIALNARROW"/>
      </rPr>
      <t xml:space="preserve"> (d)</t>
    </r>
  </si>
  <si>
    <r>
      <t xml:space="preserve">Evolution 2016-2017 </t>
    </r>
    <r>
      <rPr>
        <b/>
        <vertAlign val="superscript"/>
        <sz val="11"/>
        <color theme="1"/>
        <rFont val="ARIALNARROW"/>
      </rPr>
      <t>(p)</t>
    </r>
  </si>
  <si>
    <t>Organismes communaux</t>
  </si>
  <si>
    <t xml:space="preserve">     Communes</t>
  </si>
  <si>
    <t xml:space="preserve">     Etablissements communaux</t>
  </si>
  <si>
    <t>Organismes intercommunaux</t>
  </si>
  <si>
    <r>
      <t xml:space="preserve">     EPCI à fiscalité propre </t>
    </r>
    <r>
      <rPr>
        <vertAlign val="superscript"/>
        <sz val="11"/>
        <color indexed="8"/>
        <rFont val="ARIALNARROW"/>
      </rPr>
      <t>(a)</t>
    </r>
  </si>
  <si>
    <t xml:space="preserve">     Autres groupements intercommunaux sans fiscalité propre</t>
  </si>
  <si>
    <t>Organismes départementaux</t>
  </si>
  <si>
    <t xml:space="preserve">     Départements</t>
  </si>
  <si>
    <r>
      <t xml:space="preserve">     Etablissements publics départementaux </t>
    </r>
    <r>
      <rPr>
        <vertAlign val="superscript"/>
        <sz val="11"/>
        <color indexed="8"/>
        <rFont val="ARIALNARROW"/>
      </rPr>
      <t>(b)</t>
    </r>
  </si>
  <si>
    <r>
      <t>Régions,</t>
    </r>
    <r>
      <rPr>
        <sz val="11"/>
        <color indexed="8"/>
        <rFont val="ARIALNARROW"/>
      </rPr>
      <t xml:space="preserve"> y c. collectivités uniques de Guyane et Martinique</t>
    </r>
  </si>
  <si>
    <r>
      <t xml:space="preserve">Autres </t>
    </r>
    <r>
      <rPr>
        <b/>
        <vertAlign val="superscript"/>
        <sz val="11"/>
        <color indexed="8"/>
        <rFont val="ARIALNARROW"/>
      </rPr>
      <t>(c)</t>
    </r>
  </si>
  <si>
    <t>Bénéficiaires de contrats aidés (2)</t>
  </si>
  <si>
    <t>(b) Centres de gestion, services départementaux d'incendie et de secours, etc.</t>
  </si>
  <si>
    <t>(c) OPHLM, caisses de crédit municipal, régies, EPA locaux.</t>
  </si>
  <si>
    <t>(p) Chiffres provisoires.</t>
  </si>
  <si>
    <r>
      <t xml:space="preserve">Tableau 1 - 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ARIALNARROW"/>
      </rPr>
      <t>volution des effectifs dans la fonction publique territoriale selon le statut</t>
    </r>
  </si>
  <si>
    <r>
      <t>Effectifs 2017</t>
    </r>
    <r>
      <rPr>
        <b/>
        <vertAlign val="superscript"/>
        <sz val="11"/>
        <color theme="1"/>
        <rFont val="ARIALNARROW"/>
      </rPr>
      <t xml:space="preserve"> (p)</t>
    </r>
  </si>
  <si>
    <r>
      <t>Evolution 2016-2017</t>
    </r>
    <r>
      <rPr>
        <b/>
        <vertAlign val="superscript"/>
        <sz val="11"/>
        <color theme="1"/>
        <rFont val="ARIALNARROW"/>
      </rPr>
      <t xml:space="preserve"> (p)</t>
    </r>
  </si>
  <si>
    <t>Administrative</t>
  </si>
  <si>
    <t>Technique</t>
  </si>
  <si>
    <t>Culturelle</t>
  </si>
  <si>
    <t>Sportive</t>
  </si>
  <si>
    <t>Sociale</t>
  </si>
  <si>
    <t>Médico-sociale</t>
  </si>
  <si>
    <t>Médico-technique</t>
  </si>
  <si>
    <t>Police municipale</t>
  </si>
  <si>
    <t>Incendie et secours</t>
  </si>
  <si>
    <t>Animation</t>
  </si>
  <si>
    <t>Autres cas</t>
  </si>
  <si>
    <t>Ensemble</t>
  </si>
  <si>
    <r>
      <t xml:space="preserve">Tableau 3 - 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ARIALNARROW"/>
      </rPr>
      <t>volution des effectifs dans la fonction publique territoriale selon la filière d'emploi</t>
    </r>
  </si>
  <si>
    <t>Graphique 1b - Entrées, sorties et changements de statuts des fonctionnaires de la FPT</t>
  </si>
  <si>
    <t>Graphique 1a - Entrées, sorties et changements de statuts des contractuels de la FPT</t>
  </si>
  <si>
    <r>
      <t xml:space="preserve">Tableau 2 - 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ARIALNARROW"/>
      </rPr>
      <t>volution des effectifs dans la fonction publique territoriale selon le type de collectivité</t>
    </r>
  </si>
  <si>
    <t>(d) Les collectivités uniques de Martinique et Guyane ont été créées au 1er janvier 2016. L'évolution 2015-2016 des régions et départements est calculée à périmètre constant.</t>
  </si>
  <si>
    <t>(a) Etablissements publics de coopération intercommunale à fiscalité propre y compris métropole de Lyon à partir de 2015, métropole du Grand Paris et établissements publics territoriaux à partir de 2016.</t>
  </si>
  <si>
    <t>Champ : France hors Mayotte, emplois principaux au 31 décembre. Agents fonctionnaires et contractuels, hors assistants maternels et familiaux et apprentis.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</si>
</sst>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1"/>
      <color theme="1"/>
      <name val="Calibri"/>
      <family val="2"/>
      <scheme val="minor"/>
    </font>
    <font>
      <b/>
      <sz val="10"/>
      <name val="ARIALNARROW"/>
    </font>
    <font>
      <sz val="10"/>
      <color theme="1"/>
      <name val="ARIALNARROW"/>
    </font>
    <font>
      <b/>
      <sz val="10"/>
      <color theme="1"/>
      <name val="ARIALNARROW"/>
    </font>
    <font>
      <i/>
      <sz val="11"/>
      <color theme="1"/>
      <name val="Calibri"/>
      <family val="2"/>
      <scheme val="minor"/>
    </font>
    <font>
      <b/>
      <vertAlign val="superscript"/>
      <sz val="10"/>
      <color theme="1"/>
      <name val="ARIALNARROW"/>
    </font>
    <font>
      <b/>
      <sz val="12"/>
      <color theme="1"/>
      <name val="ARIALNARROW"/>
    </font>
    <font>
      <b/>
      <sz val="11"/>
      <color theme="1"/>
      <name val="Calibri"/>
      <family val="2"/>
      <scheme val="minor"/>
    </font>
    <font>
      <sz val="11"/>
      <color theme="1"/>
      <name val="ARIALNARROW"/>
    </font>
    <font>
      <b/>
      <sz val="11"/>
      <color theme="1"/>
      <name val="ARIALNARROW"/>
    </font>
    <font>
      <b/>
      <vertAlign val="superscript"/>
      <sz val="11"/>
      <color theme="1"/>
      <name val="ARIALNARROW"/>
    </font>
    <font>
      <b/>
      <sz val="11"/>
      <color indexed="8"/>
      <name val="ARIALNARROW"/>
    </font>
    <font>
      <sz val="11"/>
      <color indexed="8"/>
      <name val="ARIALNARROW"/>
    </font>
    <font>
      <vertAlign val="superscript"/>
      <sz val="11"/>
      <color indexed="8"/>
      <name val="ARIALNARROW"/>
    </font>
    <font>
      <b/>
      <vertAlign val="superscript"/>
      <sz val="11"/>
      <color indexed="8"/>
      <name val="ARIALNARROW"/>
    </font>
    <font>
      <b/>
      <sz val="11"/>
      <name val="ARIALNARROW"/>
    </font>
    <font>
      <sz val="11"/>
      <name val="ARIALNARROW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0" fontId="4" fillId="0" borderId="0" xfId="0" applyFont="1"/>
    <xf numFmtId="165" fontId="2" fillId="0" borderId="0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2" fillId="0" borderId="7" xfId="0" applyFont="1" applyBorder="1" applyAlignment="1">
      <alignment horizontal="left" vertical="center" indent="3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/>
    <xf numFmtId="0" fontId="3" fillId="2" borderId="4" xfId="0" applyFont="1" applyFill="1" applyBorder="1"/>
    <xf numFmtId="0" fontId="3" fillId="0" borderId="5" xfId="0" applyFont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/>
    <xf numFmtId="0" fontId="7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/>
    <xf numFmtId="3" fontId="0" fillId="0" borderId="13" xfId="0" applyNumberFormat="1" applyFill="1" applyBorder="1" applyAlignment="1">
      <alignment horizontal="right" vertical="center" wrapText="1"/>
    </xf>
    <xf numFmtId="0" fontId="0" fillId="0" borderId="15" xfId="0" applyBorder="1"/>
    <xf numFmtId="3" fontId="0" fillId="0" borderId="15" xfId="0" applyNumberFormat="1" applyBorder="1"/>
    <xf numFmtId="3" fontId="0" fillId="0" borderId="15" xfId="0" applyNumberFormat="1" applyFill="1" applyBorder="1" applyAlignment="1">
      <alignment horizontal="right" vertical="center" wrapText="1"/>
    </xf>
    <xf numFmtId="0" fontId="0" fillId="0" borderId="12" xfId="0" applyBorder="1"/>
    <xf numFmtId="3" fontId="0" fillId="0" borderId="12" xfId="0" applyNumberFormat="1" applyBorder="1"/>
    <xf numFmtId="3" fontId="0" fillId="0" borderId="12" xfId="0" applyNumberForma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left" vertical="center" wrapText="1"/>
    </xf>
    <xf numFmtId="165" fontId="9" fillId="2" borderId="5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165" fontId="8" fillId="0" borderId="7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 horizontal="left" wrapText="1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left" vertical="center" wrapText="1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165" fontId="9" fillId="2" borderId="4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165" fontId="8" fillId="0" borderId="4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7" xfId="0" applyFont="1" applyBorder="1"/>
    <xf numFmtId="165" fontId="8" fillId="0" borderId="3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9" fillId="2" borderId="4" xfId="0" applyFont="1" applyFill="1" applyBorder="1"/>
    <xf numFmtId="165" fontId="9" fillId="2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5" xfId="0" applyFont="1" applyBorder="1" applyAlignment="1"/>
    <xf numFmtId="0" fontId="0" fillId="0" borderId="6" xfId="0" applyBorder="1" applyAlignment="1"/>
    <xf numFmtId="0" fontId="3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5" xfId="0" applyFont="1" applyFill="1" applyBorder="1" applyAlignment="1"/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/>
    <xf numFmtId="0" fontId="9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0" borderId="14" xfId="0" applyFont="1" applyBorder="1" applyAlignment="1"/>
    <xf numFmtId="0" fontId="0" fillId="0" borderId="12" xfId="0" applyBorder="1" applyAlignment="1"/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plotArea>
      <c:layout>
        <c:manualLayout>
          <c:layoutTarget val="inner"/>
          <c:xMode val="edge"/>
          <c:yMode val="edge"/>
          <c:x val="0.11571101186978493"/>
          <c:y val="5.6905622953482733E-2"/>
          <c:w val="0.83054648019743749"/>
          <c:h val="0.89053185941333879"/>
        </c:manualLayout>
      </c:layout>
      <c:barChart>
        <c:barDir val="col"/>
        <c:grouping val="clustered"/>
        <c:ser>
          <c:idx val="1"/>
          <c:order val="0"/>
          <c:tx>
            <c:strRef>
              <c:f>'Graphique 1'!$A$29</c:f>
              <c:strCache>
                <c:ptCount val="1"/>
                <c:pt idx="0">
                  <c:v>2013-2014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4.9959322813732013E-2"/>
                  <c:y val="1.7372421281216174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narrow"/>
                      </a:rPr>
                      <a:t>4</a:t>
                    </a:r>
                    <a:r>
                      <a:rPr lang="en-US" sz="900" baseline="0">
                        <a:latin typeface="Arialnarrow"/>
                      </a:rPr>
                      <a:t> 319</a:t>
                    </a:r>
                    <a:endParaRPr lang="en-US" sz="900">
                      <a:latin typeface="Arialnarrow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latin typeface="Arialnarrow"/>
                  </a:defRPr>
                </a:pPr>
                <a:endParaRPr lang="fr-FR"/>
              </a:p>
            </c:txPr>
            <c:showVal val="1"/>
          </c:dLbls>
          <c:cat>
            <c:strRef>
              <c:f>[1]mobilite!$B$126:$E$126</c:f>
              <c:strCache>
                <c:ptCount val="4"/>
                <c:pt idx="0">
                  <c:v>entrées dans la FPT</c:v>
                </c:pt>
                <c:pt idx="1">
                  <c:v>0</c:v>
                </c:pt>
                <c:pt idx="2">
                  <c:v>changements de statut</c:v>
                </c:pt>
                <c:pt idx="3">
                  <c:v>solde</c:v>
                </c:pt>
              </c:strCache>
            </c:strRef>
          </c:cat>
          <c:val>
            <c:numRef>
              <c:f>'Graphique 1'!$B$29:$E$29</c:f>
              <c:numCache>
                <c:formatCode>#,##0</c:formatCode>
                <c:ptCount val="4"/>
                <c:pt idx="0">
                  <c:v>26344</c:v>
                </c:pt>
                <c:pt idx="1">
                  <c:v>-55790</c:v>
                </c:pt>
                <c:pt idx="2">
                  <c:v>44354</c:v>
                </c:pt>
                <c:pt idx="3">
                  <c:v>14908</c:v>
                </c:pt>
              </c:numCache>
            </c:numRef>
          </c:val>
        </c:ser>
        <c:ser>
          <c:idx val="2"/>
          <c:order val="1"/>
          <c:tx>
            <c:strRef>
              <c:f>'Graphique 1'!$A$30</c:f>
              <c:strCache>
                <c:ptCount val="1"/>
                <c:pt idx="0">
                  <c:v>2014-2015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3.8254246213002545E-2"/>
                  <c:y val="0.1693814160803864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narrow"/>
                      </a:rPr>
                      <a:t>-</a:t>
                    </a:r>
                    <a:r>
                      <a:rPr lang="en-US" sz="900" baseline="0">
                        <a:latin typeface="Arialnarrow"/>
                      </a:rPr>
                      <a:t> 3 074</a:t>
                    </a:r>
                    <a:endParaRPr lang="en-US" sz="900">
                      <a:latin typeface="Arialnarrow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latin typeface="Arialnarrow"/>
                  </a:defRPr>
                </a:pPr>
                <a:endParaRPr lang="fr-FR"/>
              </a:p>
            </c:txPr>
            <c:showVal val="1"/>
          </c:dLbls>
          <c:cat>
            <c:strRef>
              <c:f>[1]mobilite!$B$126:$E$126</c:f>
              <c:strCache>
                <c:ptCount val="4"/>
                <c:pt idx="0">
                  <c:v>entrées dans la FPT</c:v>
                </c:pt>
                <c:pt idx="1">
                  <c:v>0</c:v>
                </c:pt>
                <c:pt idx="2">
                  <c:v>changements de statut</c:v>
                </c:pt>
                <c:pt idx="3">
                  <c:v>solde</c:v>
                </c:pt>
              </c:strCache>
            </c:strRef>
          </c:cat>
          <c:val>
            <c:numRef>
              <c:f>'Graphique 1'!$B$30:$E$30</c:f>
              <c:numCache>
                <c:formatCode>#,##0</c:formatCode>
                <c:ptCount val="4"/>
                <c:pt idx="0">
                  <c:v>26983</c:v>
                </c:pt>
                <c:pt idx="1">
                  <c:v>-58636</c:v>
                </c:pt>
                <c:pt idx="2">
                  <c:v>35972</c:v>
                </c:pt>
                <c:pt idx="3">
                  <c:v>4319</c:v>
                </c:pt>
              </c:numCache>
            </c:numRef>
          </c:val>
        </c:ser>
        <c:ser>
          <c:idx val="0"/>
          <c:order val="2"/>
          <c:tx>
            <c:strRef>
              <c:f>'Graphique 1'!$A$31</c:f>
              <c:strCache>
                <c:ptCount val="1"/>
                <c:pt idx="0">
                  <c:v>2015-2016</c:v>
                </c:pt>
              </c:strCache>
            </c:strRef>
          </c:tx>
          <c:val>
            <c:numRef>
              <c:f>'Graphique 1'!$B$31:$E$31</c:f>
              <c:numCache>
                <c:formatCode>#,##0</c:formatCode>
                <c:ptCount val="4"/>
                <c:pt idx="0">
                  <c:v>28555</c:v>
                </c:pt>
                <c:pt idx="1">
                  <c:v>-68555</c:v>
                </c:pt>
                <c:pt idx="2">
                  <c:v>36926</c:v>
                </c:pt>
                <c:pt idx="3">
                  <c:v>-3074</c:v>
                </c:pt>
              </c:numCache>
            </c:numRef>
          </c:val>
        </c:ser>
        <c:ser>
          <c:idx val="3"/>
          <c:order val="3"/>
          <c:tx>
            <c:strRef>
              <c:f>'Graphique 1'!$A$32</c:f>
              <c:strCache>
                <c:ptCount val="1"/>
                <c:pt idx="0">
                  <c:v>2016-2017</c:v>
                </c:pt>
              </c:strCache>
            </c:strRef>
          </c:tx>
          <c:val>
            <c:numRef>
              <c:f>'Graphique 1'!$B$32:$E$32</c:f>
              <c:numCache>
                <c:formatCode>#,##0</c:formatCode>
                <c:ptCount val="4"/>
                <c:pt idx="0">
                  <c:v>34565</c:v>
                </c:pt>
                <c:pt idx="1">
                  <c:v>-74877</c:v>
                </c:pt>
                <c:pt idx="2">
                  <c:v>38812</c:v>
                </c:pt>
                <c:pt idx="3">
                  <c:v>-1500</c:v>
                </c:pt>
              </c:numCache>
            </c:numRef>
          </c:val>
        </c:ser>
        <c:axId val="139239424"/>
        <c:axId val="139240960"/>
      </c:barChart>
      <c:catAx>
        <c:axId val="139239424"/>
        <c:scaling>
          <c:orientation val="minMax"/>
        </c:scaling>
        <c:delete val="1"/>
        <c:axPos val="b"/>
        <c:tickLblPos val="none"/>
        <c:crossAx val="139240960"/>
        <c:crosses val="autoZero"/>
        <c:auto val="1"/>
        <c:lblAlgn val="ctr"/>
        <c:lblOffset val="100"/>
      </c:catAx>
      <c:valAx>
        <c:axId val="139240960"/>
        <c:scaling>
          <c:orientation val="minMax"/>
          <c:max val="120000"/>
          <c:min val="-120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>
                <a:latin typeface="Arialanrrow"/>
              </a:defRPr>
            </a:pPr>
            <a:endParaRPr lang="fr-FR"/>
          </a:p>
        </c:txPr>
        <c:crossAx val="139239424"/>
        <c:crosses val="autoZero"/>
        <c:crossBetween val="between"/>
        <c:majorUnit val="60000"/>
      </c:valAx>
    </c:plotArea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autoTitleDeleted val="1"/>
    <c:plotArea>
      <c:layout>
        <c:manualLayout>
          <c:layoutTarget val="inner"/>
          <c:xMode val="edge"/>
          <c:yMode val="edge"/>
          <c:x val="0.13586177593654217"/>
          <c:y val="6.5316223227198905E-2"/>
          <c:w val="0.81390273697701032"/>
          <c:h val="0.85622858367193899"/>
        </c:manualLayout>
      </c:layout>
      <c:barChart>
        <c:barDir val="col"/>
        <c:grouping val="clustered"/>
        <c:ser>
          <c:idx val="1"/>
          <c:order val="0"/>
          <c:tx>
            <c:strRef>
              <c:f>'Graphique 1'!$A$7</c:f>
              <c:strCache>
                <c:ptCount val="1"/>
                <c:pt idx="0">
                  <c:v>2013-2014</c:v>
                </c:pt>
              </c:strCache>
            </c:strRef>
          </c:tx>
          <c:cat>
            <c:strRef>
              <c:f>[1]mobilite!$B$132:$E$132</c:f>
              <c:strCache>
                <c:ptCount val="4"/>
                <c:pt idx="0">
                  <c:v>entrées dans la FPT</c:v>
                </c:pt>
                <c:pt idx="1">
                  <c:v>0</c:v>
                </c:pt>
                <c:pt idx="2">
                  <c:v>0</c:v>
                </c:pt>
                <c:pt idx="3">
                  <c:v>solde</c:v>
                </c:pt>
              </c:strCache>
            </c:strRef>
          </c:cat>
          <c:val>
            <c:numRef>
              <c:f>'Graphique 1'!$B$7:$E$7</c:f>
              <c:numCache>
                <c:formatCode>#,##0</c:formatCode>
                <c:ptCount val="4"/>
                <c:pt idx="0">
                  <c:v>117794</c:v>
                </c:pt>
                <c:pt idx="1">
                  <c:v>-77044</c:v>
                </c:pt>
                <c:pt idx="2">
                  <c:v>-39372</c:v>
                </c:pt>
                <c:pt idx="3">
                  <c:v>1378</c:v>
                </c:pt>
              </c:numCache>
            </c:numRef>
          </c:val>
        </c:ser>
        <c:ser>
          <c:idx val="2"/>
          <c:order val="1"/>
          <c:tx>
            <c:strRef>
              <c:f>'Graphique 1'!$A$8</c:f>
              <c:strCache>
                <c:ptCount val="1"/>
                <c:pt idx="0">
                  <c:v>2014-2015</c:v>
                </c:pt>
              </c:strCache>
            </c:strRef>
          </c:tx>
          <c:cat>
            <c:strRef>
              <c:f>[1]mobilite!$B$132:$E$132</c:f>
              <c:strCache>
                <c:ptCount val="4"/>
                <c:pt idx="0">
                  <c:v>entrées dans la FPT</c:v>
                </c:pt>
                <c:pt idx="1">
                  <c:v>0</c:v>
                </c:pt>
                <c:pt idx="2">
                  <c:v>0</c:v>
                </c:pt>
                <c:pt idx="3">
                  <c:v>solde</c:v>
                </c:pt>
              </c:strCache>
            </c:strRef>
          </c:cat>
          <c:val>
            <c:numRef>
              <c:f>'Graphique 1'!$B$8:$E$8</c:f>
              <c:numCache>
                <c:formatCode>#,##0</c:formatCode>
                <c:ptCount val="4"/>
                <c:pt idx="0">
                  <c:v>105471</c:v>
                </c:pt>
                <c:pt idx="1">
                  <c:v>-81476</c:v>
                </c:pt>
                <c:pt idx="2">
                  <c:v>-32202</c:v>
                </c:pt>
                <c:pt idx="3">
                  <c:v>-8207</c:v>
                </c:pt>
              </c:numCache>
            </c:numRef>
          </c:val>
        </c:ser>
        <c:ser>
          <c:idx val="0"/>
          <c:order val="2"/>
          <c:tx>
            <c:strRef>
              <c:f>'Graphique 1'!$A$9</c:f>
              <c:strCache>
                <c:ptCount val="1"/>
                <c:pt idx="0">
                  <c:v>2015-2016</c:v>
                </c:pt>
              </c:strCache>
            </c:strRef>
          </c:tx>
          <c:val>
            <c:numRef>
              <c:f>'Graphique 1'!$B$9:$E$9</c:f>
              <c:numCache>
                <c:formatCode>#,##0</c:formatCode>
                <c:ptCount val="4"/>
                <c:pt idx="0">
                  <c:v>106875</c:v>
                </c:pt>
                <c:pt idx="1">
                  <c:v>-80653</c:v>
                </c:pt>
                <c:pt idx="2">
                  <c:v>-25408</c:v>
                </c:pt>
                <c:pt idx="3">
                  <c:v>814</c:v>
                </c:pt>
              </c:numCache>
            </c:numRef>
          </c:val>
        </c:ser>
        <c:ser>
          <c:idx val="3"/>
          <c:order val="3"/>
          <c:tx>
            <c:strRef>
              <c:f>'Graphique 1'!$A$10</c:f>
              <c:strCache>
                <c:ptCount val="1"/>
                <c:pt idx="0">
                  <c:v>2016-2017</c:v>
                </c:pt>
              </c:strCache>
            </c:strRef>
          </c:tx>
          <c:val>
            <c:numRef>
              <c:f>'Graphique 1'!$B$10:$E$10</c:f>
              <c:numCache>
                <c:formatCode>#,##0</c:formatCode>
                <c:ptCount val="4"/>
                <c:pt idx="0">
                  <c:v>122431</c:v>
                </c:pt>
                <c:pt idx="1">
                  <c:v>-80800</c:v>
                </c:pt>
                <c:pt idx="2">
                  <c:v>-22332</c:v>
                </c:pt>
                <c:pt idx="3">
                  <c:v>19299</c:v>
                </c:pt>
              </c:numCache>
            </c:numRef>
          </c:val>
        </c:ser>
        <c:axId val="140299264"/>
        <c:axId val="139703040"/>
      </c:barChart>
      <c:catAx>
        <c:axId val="140299264"/>
        <c:scaling>
          <c:orientation val="minMax"/>
        </c:scaling>
        <c:delete val="1"/>
        <c:axPos val="b"/>
        <c:majorTickMark val="none"/>
        <c:tickLblPos val="none"/>
        <c:crossAx val="139703040"/>
        <c:crosses val="autoZero"/>
        <c:auto val="1"/>
        <c:lblAlgn val="ctr"/>
        <c:lblOffset val="100"/>
      </c:catAx>
      <c:valAx>
        <c:axId val="139703040"/>
        <c:scaling>
          <c:orientation val="minMax"/>
          <c:max val="120000"/>
          <c:min val="-120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>
                <a:latin typeface="Arialnarrow"/>
              </a:defRPr>
            </a:pPr>
            <a:endParaRPr lang="fr-FR"/>
          </a:p>
        </c:txPr>
        <c:crossAx val="140299264"/>
        <c:crosses val="autoZero"/>
        <c:crossBetween val="between"/>
        <c:majorUnit val="60000"/>
      </c:valAx>
    </c:plotArea>
    <c:legend>
      <c:legendPos val="r"/>
      <c:layout>
        <c:manualLayout>
          <c:xMode val="edge"/>
          <c:yMode val="edge"/>
          <c:x val="0.79047615594360887"/>
          <c:y val="8.5759280089988732E-2"/>
          <c:w val="0.13368391594192197"/>
          <c:h val="0.26531744756395248"/>
        </c:manualLayout>
      </c:layout>
      <c:txPr>
        <a:bodyPr/>
        <a:lstStyle/>
        <a:p>
          <a:pPr>
            <a:defRPr>
              <a:latin typeface="Arialnarrow"/>
            </a:defRPr>
          </a:pPr>
          <a:endParaRPr lang="fr-FR"/>
        </a:p>
      </c:txPr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</xdr:colOff>
      <xdr:row>24</xdr:row>
      <xdr:rowOff>47625</xdr:rowOff>
    </xdr:from>
    <xdr:to>
      <xdr:col>15</xdr:col>
      <xdr:colOff>104774</xdr:colOff>
      <xdr:row>40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38101</xdr:colOff>
      <xdr:row>2</xdr:row>
      <xdr:rowOff>85724</xdr:rowOff>
    </xdr:from>
    <xdr:to>
      <xdr:col>15</xdr:col>
      <xdr:colOff>9525</xdr:colOff>
      <xdr:row>18</xdr:row>
      <xdr:rowOff>114299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0.72909</cdr:x>
      <cdr:y>0.33551</cdr:y>
    </cdr:from>
    <cdr:to>
      <cdr:x>0.85836</cdr:x>
      <cdr:y>0.43649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86171" y="981080"/>
          <a:ext cx="618111" cy="295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0">
              <a:latin typeface="Arialnarrow"/>
            </a:rPr>
            <a:t>14</a:t>
          </a:r>
          <a:r>
            <a:rPr lang="fr-FR" sz="900" i="0" baseline="0">
              <a:latin typeface="Arialnarrow"/>
            </a:rPr>
            <a:t> 908</a:t>
          </a:r>
          <a:endParaRPr lang="fr-FR" sz="900" i="1">
            <a:latin typeface="Arialnarrow"/>
          </a:endParaRPr>
        </a:p>
      </cdr:txBody>
    </cdr:sp>
  </cdr:relSizeAnchor>
  <cdr:relSizeAnchor xmlns:cdr="http://schemas.openxmlformats.org/drawingml/2006/chartDrawing">
    <cdr:from>
      <cdr:x>0.34462</cdr:x>
      <cdr:y>0.36808</cdr:y>
    </cdr:from>
    <cdr:to>
      <cdr:x>0.5259</cdr:x>
      <cdr:y>0.46254</cdr:y>
    </cdr:to>
    <cdr:sp macro="" textlink="">
      <cdr:nvSpPr>
        <cdr:cNvPr id="3" name="ZoneTexte 12"/>
        <cdr:cNvSpPr txBox="1"/>
      </cdr:nvSpPr>
      <cdr:spPr>
        <a:xfrm xmlns:a="http://schemas.openxmlformats.org/drawingml/2006/main">
          <a:off x="1647817" y="1076325"/>
          <a:ext cx="866799" cy="2762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0.86499</cdr:x>
      <cdr:y>0.51406</cdr:y>
    </cdr:from>
    <cdr:to>
      <cdr:x>0.97823</cdr:x>
      <cdr:y>0.59051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5297676" y="1654992"/>
          <a:ext cx="693549" cy="246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defRPr sz="1000" b="0" i="0" u="none" strike="noStrike" kern="1200" baseline="0">
              <a:solidFill>
                <a:sysClr val="windowText" lastClr="000000"/>
              </a:solidFill>
              <a:latin typeface="Arialnarrow"/>
              <a:ea typeface="+mn-ea"/>
              <a:cs typeface="+mn-cs"/>
            </a:defRPr>
          </a:pPr>
          <a:r>
            <a:rPr lang="fr-FR" sz="900" b="0" i="0" u="none" strike="noStrike" kern="1200" baseline="0">
              <a:solidFill>
                <a:sysClr val="windowText" lastClr="000000"/>
              </a:solidFill>
              <a:latin typeface="Arialnarrow"/>
              <a:ea typeface="+mn-ea"/>
              <a:cs typeface="+mn-cs"/>
            </a:rPr>
            <a:t>- 1 500</a:t>
          </a:r>
        </a:p>
      </cdr:txBody>
    </cdr:sp>
  </cdr:relSizeAnchor>
  <cdr:relSizeAnchor xmlns:cdr="http://schemas.openxmlformats.org/drawingml/2006/chartDrawing">
    <cdr:from>
      <cdr:x>0.5381</cdr:x>
      <cdr:y>0.54142</cdr:y>
    </cdr:from>
    <cdr:to>
      <cdr:x>0.7445</cdr:x>
      <cdr:y>0.6765</cdr:y>
    </cdr:to>
    <cdr:sp macro="" textlink="">
      <cdr:nvSpPr>
        <cdr:cNvPr id="5" name="ZoneTexte 12"/>
        <cdr:cNvSpPr txBox="1"/>
      </cdr:nvSpPr>
      <cdr:spPr>
        <a:xfrm xmlns:a="http://schemas.openxmlformats.org/drawingml/2006/main">
          <a:off x="3295650" y="1743075"/>
          <a:ext cx="1264087" cy="434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changements</a:t>
          </a:r>
          <a:r>
            <a:rPr lang="fr-FR" sz="1000" baseline="0">
              <a:latin typeface="Arialnarrow"/>
            </a:rPr>
            <a:t> de statut</a:t>
          </a:r>
          <a:endParaRPr lang="fr-FR" sz="1000">
            <a:latin typeface="Arialnarrow"/>
          </a:endParaRPr>
        </a:p>
      </cdr:txBody>
    </cdr:sp>
  </cdr:relSizeAnchor>
  <cdr:relSizeAnchor xmlns:cdr="http://schemas.openxmlformats.org/drawingml/2006/chartDrawing">
    <cdr:from>
      <cdr:x>0.13841</cdr:x>
      <cdr:y>0.54438</cdr:y>
    </cdr:from>
    <cdr:to>
      <cdr:x>0.30916</cdr:x>
      <cdr:y>0.69527</cdr:y>
    </cdr:to>
    <cdr:sp macro="" textlink="">
      <cdr:nvSpPr>
        <cdr:cNvPr id="6" name="ZoneTexte 12"/>
        <cdr:cNvSpPr txBox="1"/>
      </cdr:nvSpPr>
      <cdr:spPr>
        <a:xfrm xmlns:a="http://schemas.openxmlformats.org/drawingml/2006/main">
          <a:off x="847725" y="1752600"/>
          <a:ext cx="1045721" cy="4857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0.80404</cdr:x>
      <cdr:y>0.68639</cdr:y>
    </cdr:from>
    <cdr:to>
      <cdr:x>0.94679</cdr:x>
      <cdr:y>0.77219</cdr:y>
    </cdr:to>
    <cdr:sp macro="" textlink="">
      <cdr:nvSpPr>
        <cdr:cNvPr id="7" name="ZoneTexte 12"/>
        <cdr:cNvSpPr txBox="1"/>
      </cdr:nvSpPr>
      <cdr:spPr>
        <a:xfrm xmlns:a="http://schemas.openxmlformats.org/drawingml/2006/main">
          <a:off x="4924425" y="2209800"/>
          <a:ext cx="874272" cy="2762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solde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0.72576</cdr:x>
      <cdr:y>0.43072</cdr:y>
    </cdr:from>
    <cdr:to>
      <cdr:x>0.82443</cdr:x>
      <cdr:y>0.50039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03482" y="1407205"/>
          <a:ext cx="598687" cy="227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narrow"/>
            </a:rPr>
            <a:t>1</a:t>
          </a:r>
          <a:r>
            <a:rPr lang="fr-FR" sz="900" baseline="0">
              <a:latin typeface="Arialnarrow"/>
            </a:rPr>
            <a:t> 378</a:t>
          </a:r>
          <a:endParaRPr lang="fr-FR" sz="900">
            <a:latin typeface="Arialnarrow"/>
          </a:endParaRPr>
        </a:p>
      </cdr:txBody>
    </cdr:sp>
  </cdr:relSizeAnchor>
  <cdr:relSizeAnchor xmlns:cdr="http://schemas.openxmlformats.org/drawingml/2006/chartDrawing">
    <cdr:from>
      <cdr:x>0.34659</cdr:x>
      <cdr:y>0.36688</cdr:y>
    </cdr:from>
    <cdr:to>
      <cdr:x>0.51894</cdr:x>
      <cdr:y>0.44805</cdr:y>
    </cdr:to>
    <cdr:sp macro="" textlink="">
      <cdr:nvSpPr>
        <cdr:cNvPr id="3" name="ZoneTexte 12"/>
        <cdr:cNvSpPr txBox="1"/>
      </cdr:nvSpPr>
      <cdr:spPr>
        <a:xfrm xmlns:a="http://schemas.openxmlformats.org/drawingml/2006/main">
          <a:off x="1743075" y="1076325"/>
          <a:ext cx="866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sorties de la FPT</a:t>
          </a:r>
        </a:p>
      </cdr:txBody>
    </cdr:sp>
  </cdr:relSizeAnchor>
  <cdr:relSizeAnchor xmlns:cdr="http://schemas.openxmlformats.org/drawingml/2006/chartDrawing">
    <cdr:from>
      <cdr:x>0.55007</cdr:x>
      <cdr:y>0.67936</cdr:y>
    </cdr:from>
    <cdr:to>
      <cdr:x>0.75841</cdr:x>
      <cdr:y>0.81247</cdr:y>
    </cdr:to>
    <cdr:sp macro="" textlink="">
      <cdr:nvSpPr>
        <cdr:cNvPr id="4" name="ZoneTexte 12"/>
        <cdr:cNvSpPr txBox="1"/>
      </cdr:nvSpPr>
      <cdr:spPr>
        <a:xfrm xmlns:a="http://schemas.openxmlformats.org/drawingml/2006/main">
          <a:off x="3337516" y="2219520"/>
          <a:ext cx="1264087" cy="434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changements</a:t>
          </a:r>
          <a:r>
            <a:rPr lang="fr-FR" sz="1000" baseline="0">
              <a:latin typeface="Arialnarrow"/>
            </a:rPr>
            <a:t> de statut</a:t>
          </a:r>
          <a:endParaRPr lang="fr-FR" sz="1000">
            <a:latin typeface="Arialnarrow"/>
          </a:endParaRPr>
        </a:p>
      </cdr:txBody>
    </cdr:sp>
  </cdr:relSizeAnchor>
  <cdr:relSizeAnchor xmlns:cdr="http://schemas.openxmlformats.org/drawingml/2006/chartDrawing">
    <cdr:from>
      <cdr:x>0.87276</cdr:x>
      <cdr:y>0.54181</cdr:y>
    </cdr:from>
    <cdr:to>
      <cdr:x>0.99589</cdr:x>
      <cdr:y>0.61005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181475" y="1543050"/>
          <a:ext cx="589925" cy="194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fr-FR" sz="1000">
            <a:latin typeface="Arialnarrow"/>
          </a:endParaRPr>
        </a:p>
      </cdr:txBody>
    </cdr:sp>
  </cdr:relSizeAnchor>
  <cdr:relSizeAnchor xmlns:cdr="http://schemas.openxmlformats.org/drawingml/2006/chartDrawing">
    <cdr:from>
      <cdr:x>0.78357</cdr:x>
      <cdr:y>0.5642</cdr:y>
    </cdr:from>
    <cdr:to>
      <cdr:x>0.9067</cdr:x>
      <cdr:y>0.63244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754255" y="1843299"/>
          <a:ext cx="747082" cy="222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>
              <a:latin typeface="Arialnarrow"/>
            </a:rPr>
            <a:t>- 8 207</a:t>
          </a:r>
        </a:p>
      </cdr:txBody>
    </cdr:sp>
  </cdr:relSizeAnchor>
  <cdr:relSizeAnchor xmlns:cdr="http://schemas.openxmlformats.org/drawingml/2006/chartDrawing">
    <cdr:from>
      <cdr:x>0.82239</cdr:x>
      <cdr:y>0.42648</cdr:y>
    </cdr:from>
    <cdr:to>
      <cdr:x>0.90987</cdr:x>
      <cdr:y>0.50058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4989791" y="1393348"/>
          <a:ext cx="530778" cy="24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/>
          <a:r>
            <a:rPr lang="fr-FR" sz="900">
              <a:latin typeface="Arialnarrow"/>
              <a:ea typeface="+mn-ea"/>
              <a:cs typeface="+mn-cs"/>
            </a:rPr>
            <a:t>814</a:t>
          </a:r>
        </a:p>
      </cdr:txBody>
    </cdr:sp>
  </cdr:relSizeAnchor>
  <cdr:relSizeAnchor xmlns:cdr="http://schemas.openxmlformats.org/drawingml/2006/chartDrawing">
    <cdr:from>
      <cdr:x>0.85086</cdr:x>
      <cdr:y>0.36443</cdr:y>
    </cdr:from>
    <cdr:to>
      <cdr:x>0.9686</cdr:x>
      <cdr:y>0.44315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5162549" y="1190626"/>
          <a:ext cx="7143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narrow"/>
            </a:rPr>
            <a:t>19 299</a:t>
          </a:r>
        </a:p>
      </cdr:txBody>
    </cdr:sp>
  </cdr:relSizeAnchor>
  <cdr:relSizeAnchor xmlns:cdr="http://schemas.openxmlformats.org/drawingml/2006/chartDrawing">
    <cdr:from>
      <cdr:x>0.14914</cdr:x>
      <cdr:y>0.5277</cdr:y>
    </cdr:from>
    <cdr:to>
      <cdr:x>0.32149</cdr:x>
      <cdr:y>0.67639</cdr:y>
    </cdr:to>
    <cdr:sp macro="" textlink="">
      <cdr:nvSpPr>
        <cdr:cNvPr id="11" name="ZoneTexte 12"/>
        <cdr:cNvSpPr txBox="1"/>
      </cdr:nvSpPr>
      <cdr:spPr>
        <a:xfrm xmlns:a="http://schemas.openxmlformats.org/drawingml/2006/main">
          <a:off x="904875" y="1724025"/>
          <a:ext cx="1045721" cy="4857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entrées dans la FPT</a:t>
          </a:r>
        </a:p>
      </cdr:txBody>
    </cdr:sp>
  </cdr:relSizeAnchor>
  <cdr:relSizeAnchor xmlns:cdr="http://schemas.openxmlformats.org/drawingml/2006/chartDrawing">
    <cdr:from>
      <cdr:x>0.7865</cdr:x>
      <cdr:y>0.67347</cdr:y>
    </cdr:from>
    <cdr:to>
      <cdr:x>0.93059</cdr:x>
      <cdr:y>0.75802</cdr:y>
    </cdr:to>
    <cdr:sp macro="" textlink="">
      <cdr:nvSpPr>
        <cdr:cNvPr id="12" name="ZoneTexte 12"/>
        <cdr:cNvSpPr txBox="1"/>
      </cdr:nvSpPr>
      <cdr:spPr>
        <a:xfrm xmlns:a="http://schemas.openxmlformats.org/drawingml/2006/main">
          <a:off x="4772024" y="2200275"/>
          <a:ext cx="874272" cy="2762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000">
              <a:latin typeface="Arialnarrow"/>
            </a:rPr>
            <a:t>solde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paceDESL/Fonctions/FPT/SIASP/OFL/2017/tableaux_dossi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_bis112"/>
      <sheetName val="tab2_bis112"/>
      <sheetName val="age"/>
      <sheetName val="Tx_adm_communes"/>
      <sheetName val="Tx_adm_EPCI"/>
      <sheetName val="taille_filiere"/>
      <sheetName val="taille_categorie"/>
      <sheetName val="filiere_type_suppr"/>
      <sheetName val="mobilite"/>
      <sheetName val="les mobiles 2014_2015"/>
      <sheetName val="Caractéristiques des mob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8">
          <cell r="B118" t="str">
            <v>entrées dans la FPT</v>
          </cell>
        </row>
        <row r="126">
          <cell r="B126" t="str">
            <v>entrées dans la FPT</v>
          </cell>
          <cell r="C126">
            <v>0</v>
          </cell>
          <cell r="D126" t="str">
            <v>changements de statut</v>
          </cell>
          <cell r="E126" t="str">
            <v>solde</v>
          </cell>
        </row>
        <row r="132">
          <cell r="B132" t="str">
            <v>entrées dans la FPT</v>
          </cell>
          <cell r="C132">
            <v>0</v>
          </cell>
          <cell r="D132">
            <v>0</v>
          </cell>
          <cell r="E132" t="str">
            <v>solde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34" sqref="A34"/>
    </sheetView>
  </sheetViews>
  <sheetFormatPr baseColWidth="10" defaultRowHeight="15"/>
  <cols>
    <col min="1" max="1" width="47.42578125" customWidth="1"/>
    <col min="2" max="2" width="16.85546875" customWidth="1"/>
    <col min="3" max="3" width="14.28515625" customWidth="1"/>
    <col min="4" max="4" width="18.85546875" customWidth="1"/>
  </cols>
  <sheetData>
    <row r="2" spans="1:7" ht="15.75">
      <c r="A2" s="36" t="s">
        <v>48</v>
      </c>
    </row>
    <row r="5" spans="1:7" ht="41.25">
      <c r="A5" s="98"/>
      <c r="B5" s="26" t="s">
        <v>0</v>
      </c>
      <c r="C5" s="10" t="s">
        <v>1</v>
      </c>
      <c r="D5" s="11" t="s">
        <v>2</v>
      </c>
      <c r="E5" s="12" t="s">
        <v>3</v>
      </c>
      <c r="F5" s="12" t="s">
        <v>4</v>
      </c>
      <c r="G5" s="20" t="s">
        <v>5</v>
      </c>
    </row>
    <row r="6" spans="1:7">
      <c r="A6" s="99"/>
      <c r="B6" s="100" t="s">
        <v>6</v>
      </c>
      <c r="C6" s="101"/>
      <c r="D6" s="102"/>
      <c r="E6" s="96" t="s">
        <v>7</v>
      </c>
      <c r="F6" s="97"/>
      <c r="G6" s="19" t="s">
        <v>7</v>
      </c>
    </row>
    <row r="7" spans="1:7">
      <c r="A7" s="21" t="s">
        <v>8</v>
      </c>
      <c r="B7" s="27">
        <v>1472.3389999999999</v>
      </c>
      <c r="C7" s="15">
        <v>1469.2650000000001</v>
      </c>
      <c r="D7" s="16">
        <v>1467.7650000000001</v>
      </c>
      <c r="E7" s="5">
        <v>-0.20878343914002429</v>
      </c>
      <c r="F7" s="5">
        <v>-0.10209186225765944</v>
      </c>
      <c r="G7" s="31">
        <v>58.941860583949065</v>
      </c>
    </row>
    <row r="8" spans="1:7">
      <c r="A8" s="22" t="s">
        <v>9</v>
      </c>
      <c r="B8" s="28">
        <v>137.30500000000001</v>
      </c>
      <c r="C8" s="3">
        <v>137.435</v>
      </c>
      <c r="D8" s="13">
        <v>136.78399999999999</v>
      </c>
      <c r="E8" s="6">
        <v>9.4679727613703385E-2</v>
      </c>
      <c r="F8" s="6">
        <v>-0.47367846618402187</v>
      </c>
      <c r="G8" s="32">
        <v>63.538323182546009</v>
      </c>
    </row>
    <row r="9" spans="1:7">
      <c r="A9" s="22" t="s">
        <v>10</v>
      </c>
      <c r="B9" s="28">
        <v>217.09800000000001</v>
      </c>
      <c r="C9" s="3">
        <v>220.40199999999999</v>
      </c>
      <c r="D9" s="13">
        <v>221.833</v>
      </c>
      <c r="E9" s="6">
        <v>1.5218933384922817</v>
      </c>
      <c r="F9" s="6">
        <v>0.6492681554613895</v>
      </c>
      <c r="G9" s="32">
        <v>64.430731227968948</v>
      </c>
    </row>
    <row r="10" spans="1:7">
      <c r="A10" s="22" t="s">
        <v>11</v>
      </c>
      <c r="B10" s="28">
        <v>1116.818</v>
      </c>
      <c r="C10" s="3">
        <v>1110.5440000000001</v>
      </c>
      <c r="D10" s="13">
        <v>1107.8910000000001</v>
      </c>
      <c r="E10" s="6">
        <v>-0.56177461323151012</v>
      </c>
      <c r="F10" s="6">
        <v>-0.23889193044129903</v>
      </c>
      <c r="G10" s="32">
        <v>57.268901001993875</v>
      </c>
    </row>
    <row r="11" spans="1:7">
      <c r="A11" s="21" t="s">
        <v>12</v>
      </c>
      <c r="B11" s="29">
        <v>355.99200000000002</v>
      </c>
      <c r="C11" s="17">
        <v>356.80599999999998</v>
      </c>
      <c r="D11" s="18">
        <v>376.10500000000002</v>
      </c>
      <c r="E11" s="5">
        <v>0.22865682374883833</v>
      </c>
      <c r="F11" s="5">
        <v>5.408821600533634</v>
      </c>
      <c r="G11" s="33">
        <v>67.11955437976097</v>
      </c>
    </row>
    <row r="12" spans="1:7">
      <c r="A12" s="22" t="s">
        <v>9</v>
      </c>
      <c r="B12" s="28">
        <v>42.344000000000001</v>
      </c>
      <c r="C12" s="3">
        <v>42.753</v>
      </c>
      <c r="D12" s="13">
        <v>42.558</v>
      </c>
      <c r="E12" s="6">
        <v>0.96589835631966481</v>
      </c>
      <c r="F12" s="6">
        <v>-0.45610834327415689</v>
      </c>
      <c r="G12" s="32">
        <v>58.898444475774234</v>
      </c>
    </row>
    <row r="13" spans="1:7">
      <c r="A13" s="22" t="s">
        <v>10</v>
      </c>
      <c r="B13" s="28">
        <v>54.447000000000003</v>
      </c>
      <c r="C13" s="3">
        <v>54.234000000000002</v>
      </c>
      <c r="D13" s="13">
        <v>55.073999999999998</v>
      </c>
      <c r="E13" s="6">
        <v>-0.39120612705934388</v>
      </c>
      <c r="F13" s="6">
        <v>1.5488438986613495</v>
      </c>
      <c r="G13" s="32">
        <v>59.449104840759702</v>
      </c>
    </row>
    <row r="14" spans="1:7">
      <c r="A14" s="22" t="s">
        <v>11</v>
      </c>
      <c r="B14" s="28">
        <v>245.41300000000001</v>
      </c>
      <c r="C14" s="3">
        <v>247.70699999999999</v>
      </c>
      <c r="D14" s="13">
        <v>263.15199999999999</v>
      </c>
      <c r="E14" s="6">
        <v>0.93475080782190934</v>
      </c>
      <c r="F14" s="6">
        <v>6.2351891549290066</v>
      </c>
      <c r="G14" s="32">
        <v>70.201559578640158</v>
      </c>
    </row>
    <row r="15" spans="1:7">
      <c r="A15" s="21" t="s">
        <v>13</v>
      </c>
      <c r="B15" s="29">
        <v>60.976999999999997</v>
      </c>
      <c r="C15" s="17">
        <v>59.749000000000002</v>
      </c>
      <c r="D15" s="18">
        <v>58.343000000000004</v>
      </c>
      <c r="E15" s="5">
        <v>-2.0138740836708835</v>
      </c>
      <c r="F15" s="5">
        <v>-2.3531774590369694</v>
      </c>
      <c r="G15" s="33">
        <v>84.46943078004216</v>
      </c>
    </row>
    <row r="16" spans="1:7">
      <c r="A16" s="23" t="s">
        <v>14</v>
      </c>
      <c r="B16" s="30">
        <v>1889.308</v>
      </c>
      <c r="C16" s="4">
        <v>1885.8200000000002</v>
      </c>
      <c r="D16" s="14">
        <v>1902.2130000000002</v>
      </c>
      <c r="E16" s="7">
        <v>-0.18461786008421224</v>
      </c>
      <c r="F16" s="7">
        <v>0.86927702537888174</v>
      </c>
      <c r="G16" s="34">
        <v>61.341710944042546</v>
      </c>
    </row>
    <row r="17" spans="1:7">
      <c r="A17" s="24" t="s">
        <v>15</v>
      </c>
      <c r="B17" s="28">
        <v>94.933999999999997</v>
      </c>
      <c r="C17" s="3">
        <v>91.373000000000005</v>
      </c>
      <c r="D17" s="13">
        <v>67.754000000000005</v>
      </c>
      <c r="E17" s="8">
        <v>-3.751027029304562</v>
      </c>
      <c r="F17" s="8">
        <v>-25.8489925908091</v>
      </c>
      <c r="G17" s="35">
        <v>52.966614517224073</v>
      </c>
    </row>
    <row r="18" spans="1:7">
      <c r="A18" s="25" t="s">
        <v>16</v>
      </c>
      <c r="B18" s="30">
        <v>1984.242</v>
      </c>
      <c r="C18" s="4">
        <v>1977.1930000000002</v>
      </c>
      <c r="D18" s="14">
        <v>1969.9670000000001</v>
      </c>
      <c r="E18" s="9">
        <v>-0.355249006925554</v>
      </c>
      <c r="F18" s="9">
        <v>-0.36546760988937915</v>
      </c>
      <c r="G18" s="34">
        <v>61.053662320231759</v>
      </c>
    </row>
    <row r="19" spans="1:7">
      <c r="A19" s="2" t="s">
        <v>47</v>
      </c>
      <c r="B19" s="1"/>
      <c r="C19" s="1"/>
      <c r="D19" s="1"/>
      <c r="E19" s="1"/>
      <c r="F19" s="1"/>
      <c r="G19" s="1"/>
    </row>
    <row r="20" spans="1:7">
      <c r="A20" s="2" t="s">
        <v>17</v>
      </c>
      <c r="B20" s="1"/>
      <c r="C20" s="1"/>
      <c r="D20" s="1"/>
      <c r="E20" s="1"/>
      <c r="F20" s="1"/>
      <c r="G20" s="1"/>
    </row>
    <row r="21" spans="1:7">
      <c r="A21" s="2" t="s">
        <v>18</v>
      </c>
      <c r="B21" s="1"/>
      <c r="C21" s="1"/>
      <c r="D21" s="1"/>
      <c r="E21" s="1"/>
      <c r="F21" s="1"/>
      <c r="G21" s="1"/>
    </row>
  </sheetData>
  <mergeCells count="3">
    <mergeCell ref="E6:F6"/>
    <mergeCell ref="A5:A6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workbookViewId="0">
      <selection activeCell="P20" sqref="P20"/>
    </sheetView>
  </sheetViews>
  <sheetFormatPr baseColWidth="10" defaultRowHeight="15"/>
  <cols>
    <col min="1" max="1" width="21.28515625" style="1" customWidth="1"/>
    <col min="2" max="2" width="20.42578125" style="1" customWidth="1"/>
    <col min="3" max="3" width="18.140625" style="1" customWidth="1"/>
    <col min="4" max="4" width="23.7109375" style="1" customWidth="1"/>
    <col min="5" max="16384" width="11.42578125" style="1"/>
  </cols>
  <sheetData>
    <row r="2" spans="1:16" ht="15.75">
      <c r="H2" s="36" t="s">
        <v>65</v>
      </c>
    </row>
    <row r="4" spans="1:16">
      <c r="A4" s="38" t="s">
        <v>28</v>
      </c>
    </row>
    <row r="6" spans="1:16">
      <c r="A6" s="39" t="s">
        <v>12</v>
      </c>
      <c r="B6" s="40" t="s">
        <v>25</v>
      </c>
      <c r="C6" s="40" t="s">
        <v>19</v>
      </c>
      <c r="D6" s="40" t="s">
        <v>26</v>
      </c>
      <c r="E6" s="41" t="s">
        <v>27</v>
      </c>
    </row>
    <row r="7" spans="1:16">
      <c r="A7" s="44" t="s">
        <v>20</v>
      </c>
      <c r="B7" s="45">
        <v>117794</v>
      </c>
      <c r="C7" s="45">
        <v>-77044</v>
      </c>
      <c r="D7" s="45">
        <v>-39372</v>
      </c>
      <c r="E7" s="45">
        <v>1378</v>
      </c>
    </row>
    <row r="8" spans="1:16">
      <c r="A8" s="44" t="s">
        <v>21</v>
      </c>
      <c r="B8" s="45">
        <v>105471</v>
      </c>
      <c r="C8" s="45">
        <v>-81476</v>
      </c>
      <c r="D8" s="46">
        <v>-32202</v>
      </c>
      <c r="E8" s="45">
        <v>-8207</v>
      </c>
      <c r="O8" s="37"/>
      <c r="P8" s="37"/>
    </row>
    <row r="9" spans="1:16">
      <c r="A9" s="44" t="s">
        <v>22</v>
      </c>
      <c r="B9" s="45">
        <v>106875</v>
      </c>
      <c r="C9" s="45">
        <v>-80653</v>
      </c>
      <c r="D9" s="46">
        <v>-25408</v>
      </c>
      <c r="E9" s="45">
        <f>SUM(B9:D9)</f>
        <v>814</v>
      </c>
    </row>
    <row r="10" spans="1:16">
      <c r="A10" s="47" t="s">
        <v>23</v>
      </c>
      <c r="B10" s="48">
        <v>122431</v>
      </c>
      <c r="C10" s="48">
        <v>-80800</v>
      </c>
      <c r="D10" s="49">
        <v>-22332</v>
      </c>
      <c r="E10" s="48">
        <f>B10+C10+D10</f>
        <v>19299</v>
      </c>
    </row>
    <row r="23" spans="1:8" ht="15.75">
      <c r="H23" s="36" t="s">
        <v>64</v>
      </c>
    </row>
    <row r="26" spans="1:8">
      <c r="A26" s="38" t="s">
        <v>24</v>
      </c>
    </row>
    <row r="28" spans="1:8">
      <c r="A28" s="39" t="s">
        <v>8</v>
      </c>
      <c r="B28" s="40" t="s">
        <v>25</v>
      </c>
      <c r="C28" s="40" t="s">
        <v>19</v>
      </c>
      <c r="D28" s="40" t="s">
        <v>26</v>
      </c>
      <c r="E28" s="41" t="s">
        <v>27</v>
      </c>
    </row>
    <row r="29" spans="1:8">
      <c r="A29" s="39" t="s">
        <v>20</v>
      </c>
      <c r="B29" s="42">
        <v>26344</v>
      </c>
      <c r="C29" s="42">
        <v>-55790</v>
      </c>
      <c r="D29" s="42">
        <v>44354</v>
      </c>
      <c r="E29" s="42">
        <v>14908</v>
      </c>
    </row>
    <row r="30" spans="1:8">
      <c r="A30" s="39" t="s">
        <v>21</v>
      </c>
      <c r="B30" s="42">
        <v>26983</v>
      </c>
      <c r="C30" s="42">
        <v>-58636</v>
      </c>
      <c r="D30" s="43">
        <v>35972</v>
      </c>
      <c r="E30" s="42">
        <v>4319</v>
      </c>
    </row>
    <row r="31" spans="1:8">
      <c r="A31" s="39" t="s">
        <v>22</v>
      </c>
      <c r="B31" s="42">
        <v>28555</v>
      </c>
      <c r="C31" s="42">
        <v>-68555</v>
      </c>
      <c r="D31" s="43">
        <v>36926</v>
      </c>
      <c r="E31" s="42">
        <f>SUM(B31:D31)</f>
        <v>-3074</v>
      </c>
    </row>
    <row r="32" spans="1:8">
      <c r="A32" s="39" t="s">
        <v>23</v>
      </c>
      <c r="B32" s="42">
        <v>34565</v>
      </c>
      <c r="C32" s="42">
        <v>-74877</v>
      </c>
      <c r="D32" s="42">
        <v>38812</v>
      </c>
      <c r="E32" s="42">
        <f>B32+C32+D32</f>
        <v>-1500</v>
      </c>
    </row>
    <row r="35" spans="1:1">
      <c r="A35" s="2" t="s">
        <v>29</v>
      </c>
    </row>
    <row r="36" spans="1:1">
      <c r="A36" s="2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7"/>
  <sheetViews>
    <sheetView workbookViewId="0">
      <selection activeCell="A34" sqref="A34"/>
    </sheetView>
  </sheetViews>
  <sheetFormatPr baseColWidth="10" defaultRowHeight="15"/>
  <cols>
    <col min="1" max="1" width="60.5703125" style="1" customWidth="1"/>
    <col min="2" max="2" width="18.28515625" style="1" customWidth="1"/>
    <col min="3" max="4" width="18.5703125" style="1" customWidth="1"/>
    <col min="5" max="16384" width="11.42578125" style="1"/>
  </cols>
  <sheetData>
    <row r="3" spans="1:6" ht="15.75">
      <c r="A3" s="36" t="s">
        <v>66</v>
      </c>
    </row>
    <row r="5" spans="1:6" ht="47.25" customHeight="1">
      <c r="A5" s="103"/>
      <c r="B5" s="50" t="s">
        <v>0</v>
      </c>
      <c r="C5" s="51" t="s">
        <v>1</v>
      </c>
      <c r="D5" s="52" t="s">
        <v>30</v>
      </c>
      <c r="E5" s="53" t="s">
        <v>31</v>
      </c>
      <c r="F5" s="52" t="s">
        <v>32</v>
      </c>
    </row>
    <row r="6" spans="1:6">
      <c r="A6" s="99"/>
      <c r="B6" s="104" t="s">
        <v>6</v>
      </c>
      <c r="C6" s="105"/>
      <c r="D6" s="106"/>
      <c r="E6" s="107" t="s">
        <v>7</v>
      </c>
      <c r="F6" s="108"/>
    </row>
    <row r="7" spans="1:6">
      <c r="A7" s="54" t="s">
        <v>33</v>
      </c>
      <c r="B7" s="55">
        <v>1152.68</v>
      </c>
      <c r="C7" s="56">
        <v>1140.1369999999999</v>
      </c>
      <c r="D7" s="57">
        <f>D8+D9</f>
        <v>1137.3810000000001</v>
      </c>
      <c r="E7" s="58">
        <v>-1.088159766804317</v>
      </c>
      <c r="F7" s="59">
        <f>(D7-C7)/C7*100</f>
        <v>-0.24172533651656405</v>
      </c>
    </row>
    <row r="8" spans="1:6">
      <c r="A8" s="60" t="s">
        <v>34</v>
      </c>
      <c r="B8" s="61">
        <v>1021.855</v>
      </c>
      <c r="C8" s="62">
        <v>1011.514</v>
      </c>
      <c r="D8" s="63">
        <v>1009.965</v>
      </c>
      <c r="E8" s="64">
        <v>-1.011983109149537</v>
      </c>
      <c r="F8" s="65">
        <f t="shared" ref="F8:F20" si="0">(D8-C8)/C8*100</f>
        <v>-0.15313678307961909</v>
      </c>
    </row>
    <row r="9" spans="1:6">
      <c r="A9" s="60" t="s">
        <v>35</v>
      </c>
      <c r="B9" s="61">
        <v>130.82499999999999</v>
      </c>
      <c r="C9" s="62">
        <v>128.62299999999999</v>
      </c>
      <c r="D9" s="63">
        <v>127.416</v>
      </c>
      <c r="E9" s="64">
        <v>-1.6831645327727882</v>
      </c>
      <c r="F9" s="65">
        <f t="shared" si="0"/>
        <v>-0.93840137455975503</v>
      </c>
    </row>
    <row r="10" spans="1:6">
      <c r="A10" s="54" t="s">
        <v>36</v>
      </c>
      <c r="B10" s="66">
        <v>288.024</v>
      </c>
      <c r="C10" s="67">
        <v>299.77</v>
      </c>
      <c r="D10" s="68">
        <f>D11+D12</f>
        <v>317.53399999999999</v>
      </c>
      <c r="E10" s="58">
        <v>4.0781323778574006</v>
      </c>
      <c r="F10" s="59">
        <f t="shared" si="0"/>
        <v>5.9258765053207503</v>
      </c>
    </row>
    <row r="11" spans="1:6" ht="17.25">
      <c r="A11" s="69" t="s">
        <v>37</v>
      </c>
      <c r="B11" s="70">
        <v>221.65700000000001</v>
      </c>
      <c r="C11" s="71">
        <v>233.17500000000001</v>
      </c>
      <c r="D11" s="72">
        <v>249.185</v>
      </c>
      <c r="E11" s="64">
        <v>5.1963168318618402</v>
      </c>
      <c r="F11" s="65">
        <f t="shared" si="0"/>
        <v>6.8660877023694606</v>
      </c>
    </row>
    <row r="12" spans="1:6">
      <c r="A12" s="69" t="s">
        <v>38</v>
      </c>
      <c r="B12" s="70">
        <v>66.367000000000004</v>
      </c>
      <c r="C12" s="71">
        <v>66.594999999999999</v>
      </c>
      <c r="D12" s="72">
        <v>68.349000000000004</v>
      </c>
      <c r="E12" s="64">
        <v>0.34354423131978246</v>
      </c>
      <c r="F12" s="65">
        <f t="shared" si="0"/>
        <v>2.633831368721383</v>
      </c>
    </row>
    <row r="13" spans="1:6">
      <c r="A13" s="54" t="s">
        <v>39</v>
      </c>
      <c r="B13" s="66">
        <v>358.53800000000001</v>
      </c>
      <c r="C13" s="67">
        <v>351.16099999999994</v>
      </c>
      <c r="D13" s="68">
        <f>D14+D15</f>
        <v>350.46199999999999</v>
      </c>
      <c r="E13" s="58">
        <v>-0.71559435893376155</v>
      </c>
      <c r="F13" s="59">
        <f t="shared" si="0"/>
        <v>-0.19905399517598921</v>
      </c>
    </row>
    <row r="14" spans="1:6">
      <c r="A14" s="60" t="s">
        <v>40</v>
      </c>
      <c r="B14" s="70">
        <v>291.512</v>
      </c>
      <c r="C14" s="71">
        <v>284.32299999999998</v>
      </c>
      <c r="D14" s="72">
        <v>283.04899999999998</v>
      </c>
      <c r="E14" s="64">
        <v>-0.81732748215693518</v>
      </c>
      <c r="F14" s="65">
        <f t="shared" si="0"/>
        <v>-0.44808193498239712</v>
      </c>
    </row>
    <row r="15" spans="1:6" ht="16.5">
      <c r="A15" s="60" t="s">
        <v>41</v>
      </c>
      <c r="B15" s="61">
        <v>67.025999999999996</v>
      </c>
      <c r="C15" s="62">
        <v>66.837999999999994</v>
      </c>
      <c r="D15" s="63">
        <v>67.412999999999997</v>
      </c>
      <c r="E15" s="64">
        <v>-0.28048816877032795</v>
      </c>
      <c r="F15" s="65">
        <f t="shared" si="0"/>
        <v>0.8602890571231977</v>
      </c>
    </row>
    <row r="16" spans="1:6">
      <c r="A16" s="54" t="s">
        <v>42</v>
      </c>
      <c r="B16" s="66">
        <v>81.885000000000005</v>
      </c>
      <c r="C16" s="67">
        <v>86.33</v>
      </c>
      <c r="D16" s="68">
        <v>88.334000000000003</v>
      </c>
      <c r="E16" s="58">
        <v>-0.5524309461317336</v>
      </c>
      <c r="F16" s="59">
        <f t="shared" si="0"/>
        <v>2.3213251476891057</v>
      </c>
    </row>
    <row r="17" spans="1:6" ht="17.25">
      <c r="A17" s="73" t="s">
        <v>43</v>
      </c>
      <c r="B17" s="66">
        <v>8.1809999999999992</v>
      </c>
      <c r="C17" s="67">
        <v>8.4220000000000006</v>
      </c>
      <c r="D17" s="68">
        <v>8.5020000000000007</v>
      </c>
      <c r="E17" s="74">
        <v>2.9458501405696125</v>
      </c>
      <c r="F17" s="75">
        <f t="shared" si="0"/>
        <v>0.94989313702208578</v>
      </c>
    </row>
    <row r="18" spans="1:6">
      <c r="A18" s="76" t="s">
        <v>14</v>
      </c>
      <c r="B18" s="77">
        <v>1889.3080000000002</v>
      </c>
      <c r="C18" s="78">
        <v>1885.82</v>
      </c>
      <c r="D18" s="79">
        <f>D7+D10+D13+D16+D17</f>
        <v>1902.213</v>
      </c>
      <c r="E18" s="80">
        <v>-0.18461786008422132</v>
      </c>
      <c r="F18" s="81">
        <f t="shared" si="0"/>
        <v>0.86927702537888185</v>
      </c>
    </row>
    <row r="19" spans="1:6">
      <c r="A19" s="82" t="s">
        <v>44</v>
      </c>
      <c r="B19" s="83">
        <v>94.933999999999997</v>
      </c>
      <c r="C19" s="84">
        <v>91.373000000000005</v>
      </c>
      <c r="D19" s="85">
        <v>67.754000000000005</v>
      </c>
      <c r="E19" s="86">
        <v>-3.7510270293045695</v>
      </c>
      <c r="F19" s="87">
        <f t="shared" si="0"/>
        <v>-25.8489925908091</v>
      </c>
    </row>
    <row r="20" spans="1:6">
      <c r="A20" s="76" t="s">
        <v>16</v>
      </c>
      <c r="B20" s="77">
        <v>1984.2420000000002</v>
      </c>
      <c r="C20" s="78">
        <v>1977.193</v>
      </c>
      <c r="D20" s="79">
        <f>D18+D19</f>
        <v>1969.9669999999999</v>
      </c>
      <c r="E20" s="80">
        <v>-0.35524900692556655</v>
      </c>
      <c r="F20" s="81">
        <f t="shared" si="0"/>
        <v>-0.36546760988937921</v>
      </c>
    </row>
    <row r="21" spans="1:6">
      <c r="A21" s="2" t="s">
        <v>68</v>
      </c>
    </row>
    <row r="22" spans="1:6">
      <c r="A22" s="2" t="s">
        <v>45</v>
      </c>
    </row>
    <row r="23" spans="1:6">
      <c r="A23" s="2" t="s">
        <v>46</v>
      </c>
    </row>
    <row r="24" spans="1:6">
      <c r="A24" s="2" t="s">
        <v>67</v>
      </c>
    </row>
    <row r="25" spans="1:6">
      <c r="A25" s="2" t="s">
        <v>47</v>
      </c>
    </row>
    <row r="26" spans="1:6">
      <c r="A26" s="2" t="s">
        <v>17</v>
      </c>
    </row>
    <row r="27" spans="1:6">
      <c r="A27" s="2" t="s">
        <v>18</v>
      </c>
    </row>
  </sheetData>
  <mergeCells count="3">
    <mergeCell ref="A5:A6"/>
    <mergeCell ref="B6:D6"/>
    <mergeCell ref="E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31" sqref="B31"/>
    </sheetView>
  </sheetViews>
  <sheetFormatPr baseColWidth="10" defaultRowHeight="15"/>
  <cols>
    <col min="1" max="1" width="27.5703125" style="1" customWidth="1"/>
    <col min="2" max="2" width="20.42578125" style="1" customWidth="1"/>
    <col min="3" max="3" width="23.28515625" style="1" customWidth="1"/>
    <col min="4" max="4" width="22.7109375" style="1" customWidth="1"/>
    <col min="5" max="6" width="15.42578125" style="1" customWidth="1"/>
    <col min="7" max="16384" width="11.42578125" style="1"/>
  </cols>
  <sheetData>
    <row r="1" spans="1:6">
      <c r="D1" s="51"/>
    </row>
    <row r="2" spans="1:6" ht="15.75">
      <c r="A2" s="36" t="s">
        <v>63</v>
      </c>
      <c r="D2" s="95"/>
    </row>
    <row r="3" spans="1:6">
      <c r="D3" s="95"/>
    </row>
    <row r="4" spans="1:6" ht="32.25">
      <c r="A4" s="109"/>
      <c r="B4" s="50" t="s">
        <v>0</v>
      </c>
      <c r="C4" s="51" t="s">
        <v>1</v>
      </c>
      <c r="D4" s="88" t="s">
        <v>49</v>
      </c>
      <c r="E4" s="53" t="s">
        <v>3</v>
      </c>
      <c r="F4" s="52" t="s">
        <v>50</v>
      </c>
    </row>
    <row r="5" spans="1:6">
      <c r="A5" s="110"/>
      <c r="B5" s="111" t="s">
        <v>6</v>
      </c>
      <c r="C5" s="112"/>
      <c r="D5" s="113"/>
      <c r="E5" s="114" t="s">
        <v>7</v>
      </c>
      <c r="F5" s="115"/>
    </row>
    <row r="6" spans="1:6">
      <c r="A6" s="89" t="s">
        <v>51</v>
      </c>
      <c r="B6" s="61">
        <v>423.39499999999998</v>
      </c>
      <c r="C6" s="90">
        <v>419.93599999999998</v>
      </c>
      <c r="D6" s="91">
        <v>426.27699999999999</v>
      </c>
      <c r="E6" s="61">
        <f>(C6-B6)/B6*100</f>
        <v>-0.81696760708085903</v>
      </c>
      <c r="F6" s="92">
        <f>(D6-C6)/C6*100</f>
        <v>1.5099919987807686</v>
      </c>
    </row>
    <row r="7" spans="1:6">
      <c r="A7" s="89" t="s">
        <v>52</v>
      </c>
      <c r="B7" s="61">
        <v>841.60599999999999</v>
      </c>
      <c r="C7" s="62">
        <v>833.73800000000006</v>
      </c>
      <c r="D7" s="63">
        <v>840.28399999999999</v>
      </c>
      <c r="E7" s="61">
        <f>(C7-B7)/B7*100</f>
        <v>-0.93487926654514564</v>
      </c>
      <c r="F7" s="92">
        <f>(D7-C7)/C7*100</f>
        <v>0.78513873662948497</v>
      </c>
    </row>
    <row r="8" spans="1:6">
      <c r="A8" s="89" t="s">
        <v>53</v>
      </c>
      <c r="B8" s="61">
        <v>80.239000000000004</v>
      </c>
      <c r="C8" s="62">
        <v>79.906999999999996</v>
      </c>
      <c r="D8" s="63">
        <v>78.763999999999996</v>
      </c>
      <c r="E8" s="61">
        <f t="shared" ref="E8:F17" si="0">(C8-B8)/B8*100</f>
        <v>-0.41376388040729295</v>
      </c>
      <c r="F8" s="92">
        <f t="shared" si="0"/>
        <v>-1.4304128549438733</v>
      </c>
    </row>
    <row r="9" spans="1:6">
      <c r="A9" s="89" t="s">
        <v>54</v>
      </c>
      <c r="B9" s="61">
        <v>19.236999999999998</v>
      </c>
      <c r="C9" s="62">
        <v>19.033999999999999</v>
      </c>
      <c r="D9" s="63">
        <v>18.954000000000001</v>
      </c>
      <c r="E9" s="61">
        <f>(C9-B9)/B9*100</f>
        <v>-1.0552580963767708</v>
      </c>
      <c r="F9" s="92">
        <f>(D9-C9)/C9*100</f>
        <v>-0.42030051486812176</v>
      </c>
    </row>
    <row r="10" spans="1:6">
      <c r="A10" s="89" t="s">
        <v>55</v>
      </c>
      <c r="B10" s="61">
        <v>175.43199999999999</v>
      </c>
      <c r="C10" s="62">
        <v>169.15700000000001</v>
      </c>
      <c r="D10" s="63">
        <v>167.10300000000001</v>
      </c>
      <c r="E10" s="61">
        <f>(C10-B10)/B10*100</f>
        <v>-3.5768844908568438</v>
      </c>
      <c r="F10" s="92">
        <f>(D10-C10)/C10*100</f>
        <v>-1.2142565782084109</v>
      </c>
    </row>
    <row r="11" spans="1:6">
      <c r="A11" s="89" t="s">
        <v>56</v>
      </c>
      <c r="B11" s="61">
        <v>85.474999999999994</v>
      </c>
      <c r="C11" s="62">
        <v>91.581000000000003</v>
      </c>
      <c r="D11" s="63">
        <v>91.566000000000003</v>
      </c>
      <c r="E11" s="61">
        <f t="shared" si="0"/>
        <v>7.1436092424685684</v>
      </c>
      <c r="F11" s="92">
        <f t="shared" si="0"/>
        <v>-1.6378943230583382E-2</v>
      </c>
    </row>
    <row r="12" spans="1:6">
      <c r="A12" s="89" t="s">
        <v>57</v>
      </c>
      <c r="B12" s="61">
        <v>2.8479999999999999</v>
      </c>
      <c r="C12" s="62">
        <v>2.762</v>
      </c>
      <c r="D12" s="63">
        <v>2.7090000000000001</v>
      </c>
      <c r="E12" s="61">
        <f t="shared" si="0"/>
        <v>-3.0196629213483095</v>
      </c>
      <c r="F12" s="92">
        <f t="shared" si="0"/>
        <v>-1.9188993482983321</v>
      </c>
    </row>
    <row r="13" spans="1:6">
      <c r="A13" s="89" t="s">
        <v>58</v>
      </c>
      <c r="B13" s="61">
        <v>22.913</v>
      </c>
      <c r="C13" s="62">
        <v>23.39</v>
      </c>
      <c r="D13" s="63">
        <v>23.777000000000001</v>
      </c>
      <c r="E13" s="61">
        <f t="shared" si="0"/>
        <v>2.0817876314755828</v>
      </c>
      <c r="F13" s="92">
        <f t="shared" si="0"/>
        <v>1.654553227875162</v>
      </c>
    </row>
    <row r="14" spans="1:6">
      <c r="A14" s="89" t="s">
        <v>59</v>
      </c>
      <c r="B14" s="61">
        <v>39.973999999999997</v>
      </c>
      <c r="C14" s="62">
        <v>39.436999999999998</v>
      </c>
      <c r="D14" s="63">
        <v>39.261000000000003</v>
      </c>
      <c r="E14" s="61">
        <f t="shared" si="0"/>
        <v>-1.3433731925751715</v>
      </c>
      <c r="F14" s="92">
        <f t="shared" si="0"/>
        <v>-0.44628141085781081</v>
      </c>
    </row>
    <row r="15" spans="1:6">
      <c r="A15" s="89" t="s">
        <v>60</v>
      </c>
      <c r="B15" s="61">
        <v>118.41500000000001</v>
      </c>
      <c r="C15" s="62">
        <v>124.992</v>
      </c>
      <c r="D15" s="63">
        <v>128.608</v>
      </c>
      <c r="E15" s="61">
        <f t="shared" si="0"/>
        <v>5.5541949921884886</v>
      </c>
      <c r="F15" s="92">
        <f t="shared" si="0"/>
        <v>2.8929851510496669</v>
      </c>
    </row>
    <row r="16" spans="1:6">
      <c r="A16" s="89" t="s">
        <v>61</v>
      </c>
      <c r="B16" s="61">
        <v>18.797000000000001</v>
      </c>
      <c r="C16" s="62">
        <v>22.137</v>
      </c>
      <c r="D16" s="63">
        <v>26.567</v>
      </c>
      <c r="E16" s="61">
        <f t="shared" si="0"/>
        <v>17.768792892482839</v>
      </c>
      <c r="F16" s="92">
        <f t="shared" si="0"/>
        <v>20.011745042236978</v>
      </c>
    </row>
    <row r="17" spans="1:6">
      <c r="A17" s="93" t="s">
        <v>62</v>
      </c>
      <c r="B17" s="77">
        <f>SUM(B6:B16)</f>
        <v>1828.3309999999999</v>
      </c>
      <c r="C17" s="78">
        <v>1826.0709999999999</v>
      </c>
      <c r="D17" s="79">
        <f>SUM(D6:D16)</f>
        <v>1843.87</v>
      </c>
      <c r="E17" s="77">
        <f>(C17-B17)/B17*100</f>
        <v>-0.1236100027839593</v>
      </c>
      <c r="F17" s="94">
        <f t="shared" si="0"/>
        <v>0.97471566001540899</v>
      </c>
    </row>
    <row r="18" spans="1:6">
      <c r="A18" s="2" t="s">
        <v>47</v>
      </c>
    </row>
    <row r="19" spans="1:6">
      <c r="A19" s="2" t="s">
        <v>69</v>
      </c>
    </row>
    <row r="20" spans="1:6">
      <c r="A20" s="2" t="s">
        <v>18</v>
      </c>
    </row>
  </sheetData>
  <mergeCells count="3">
    <mergeCell ref="A4:A5"/>
    <mergeCell ref="B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1</vt:lpstr>
      <vt:lpstr>Graphique 1</vt:lpstr>
      <vt:lpstr>Tableau 2</vt:lpstr>
      <vt:lpstr>Tableau 3</vt:lpstr>
    </vt:vector>
  </TitlesOfParts>
  <Company>MININT - DGCL - DESL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 Faustine</dc:creator>
  <cp:lastModifiedBy>MAINGUENEAL</cp:lastModifiedBy>
  <dcterms:created xsi:type="dcterms:W3CDTF">2018-12-11T10:18:10Z</dcterms:created>
  <dcterms:modified xsi:type="dcterms:W3CDTF">2018-12-13T09:40:11Z</dcterms:modified>
</cp:coreProperties>
</file>