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Default Extension="png" ContentType="image/png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3320" windowHeight="14565" tabRatio="722" activeTab="2"/>
  </bookViews>
  <sheets>
    <sheet name="Tab 1" sheetId="1" r:id="rId1"/>
    <sheet name="Tab 2" sheetId="7" r:id="rId2"/>
    <sheet name="G1 evol ctype" sheetId="5" r:id="rId3"/>
    <sheet name="G2+GB Enc 1 struct par taxe" sheetId="3" r:id="rId4"/>
    <sheet name="G2 evol taxes" sheetId="2" r:id="rId5"/>
    <sheet name="G3 TH et TFB et cycle électoral" sheetId="11" r:id="rId6"/>
    <sheet name="GA Enc 1 Structures par niveaux" sheetId="10" r:id="rId7"/>
    <sheet name="Tab Encadré 2 Effet base taux" sheetId="8" r:id="rId8"/>
    <sheet name="Graph Encadré 2 - effets" sheetId="6" r:id="rId9"/>
  </sheets>
  <externalReferences>
    <externalReference r:id="rId10"/>
  </externalReferences>
  <definedNames>
    <definedName name="_xlnm.Print_Area" localSheetId="8">'Graph Encadré 2 - effets'!$A$3:$N$14</definedName>
  </definedNames>
  <calcPr calcId="125725"/>
</workbook>
</file>

<file path=xl/calcChain.xml><?xml version="1.0" encoding="utf-8"?>
<calcChain xmlns="http://schemas.openxmlformats.org/spreadsheetml/2006/main">
  <c r="D20" i="5"/>
  <c r="E20"/>
  <c r="F20"/>
  <c r="G20"/>
  <c r="H20"/>
  <c r="I20"/>
  <c r="G19"/>
  <c r="H19"/>
  <c r="I19" l="1"/>
  <c r="D19" l="1"/>
  <c r="E19"/>
  <c r="F19"/>
  <c r="C19"/>
  <c r="G14" i="10"/>
  <c r="G13"/>
  <c r="G12"/>
  <c r="G11"/>
  <c r="G4"/>
  <c r="G5"/>
  <c r="G6"/>
  <c r="G7"/>
  <c r="J9" i="8" l="1"/>
  <c r="K17" l="1"/>
  <c r="L17"/>
  <c r="J17"/>
  <c r="I17"/>
  <c r="H17"/>
  <c r="G17"/>
  <c r="F17"/>
  <c r="E17"/>
  <c r="D17"/>
  <c r="L14"/>
  <c r="J14"/>
  <c r="I14"/>
  <c r="H14"/>
  <c r="G14"/>
  <c r="F14"/>
  <c r="E14"/>
  <c r="D14"/>
  <c r="L11"/>
  <c r="K11"/>
  <c r="J11"/>
  <c r="I11"/>
  <c r="H11"/>
  <c r="G11"/>
  <c r="F11"/>
  <c r="E11"/>
  <c r="D11"/>
  <c r="L8"/>
  <c r="J8"/>
  <c r="I8"/>
  <c r="H8"/>
  <c r="G8"/>
  <c r="F8"/>
  <c r="E8"/>
  <c r="D8"/>
  <c r="L16"/>
  <c r="K16"/>
  <c r="J16"/>
  <c r="I16"/>
  <c r="H16"/>
  <c r="G16"/>
  <c r="F16"/>
  <c r="E16"/>
  <c r="D16"/>
  <c r="L13"/>
  <c r="J13"/>
  <c r="I13"/>
  <c r="H13"/>
  <c r="G13"/>
  <c r="F13"/>
  <c r="E13"/>
  <c r="D13"/>
  <c r="L10"/>
  <c r="K10"/>
  <c r="J10"/>
  <c r="I10"/>
  <c r="H10"/>
  <c r="G10"/>
  <c r="F10"/>
  <c r="E10"/>
  <c r="D10"/>
  <c r="L7"/>
  <c r="J7"/>
  <c r="I7"/>
  <c r="H7"/>
  <c r="G7"/>
  <c r="F7"/>
  <c r="E7"/>
  <c r="D7"/>
  <c r="L15"/>
  <c r="L12"/>
  <c r="L9"/>
  <c r="L6"/>
  <c r="J6"/>
  <c r="K15"/>
  <c r="K9"/>
  <c r="J15"/>
  <c r="J12"/>
  <c r="G15"/>
  <c r="H15"/>
  <c r="I15"/>
  <c r="G12"/>
  <c r="H12"/>
  <c r="I12"/>
  <c r="G9"/>
  <c r="H9"/>
  <c r="I9"/>
  <c r="G6"/>
  <c r="H6"/>
  <c r="I6"/>
  <c r="D15"/>
  <c r="E15"/>
  <c r="F15"/>
  <c r="D12"/>
  <c r="E12"/>
  <c r="F12"/>
  <c r="D9"/>
  <c r="E9"/>
  <c r="F9"/>
  <c r="D6"/>
  <c r="E6"/>
  <c r="F6"/>
  <c r="C7" i="10"/>
  <c r="B6" l="1"/>
  <c r="C6" l="1"/>
  <c r="E7" l="1"/>
  <c r="E5"/>
  <c r="D4" l="1"/>
  <c r="D5"/>
  <c r="B4"/>
  <c r="B5"/>
  <c r="C4"/>
  <c r="C5" l="1"/>
  <c r="B11" l="1"/>
  <c r="E12"/>
  <c r="C13"/>
  <c r="C14"/>
  <c r="C12" l="1"/>
  <c r="D12"/>
  <c r="D14"/>
  <c r="B12"/>
  <c r="E14"/>
  <c r="E13"/>
  <c r="D13"/>
  <c r="C11"/>
  <c r="D11"/>
  <c r="E11"/>
</calcChain>
</file>

<file path=xl/sharedStrings.xml><?xml version="1.0" encoding="utf-8"?>
<sst xmlns="http://schemas.openxmlformats.org/spreadsheetml/2006/main" count="348" uniqueCount="151">
  <si>
    <t>Communes</t>
  </si>
  <si>
    <t>GFP</t>
  </si>
  <si>
    <t>Secteur communal</t>
  </si>
  <si>
    <t>Départements</t>
  </si>
  <si>
    <t>Régions</t>
  </si>
  <si>
    <t>Toutes collectivités</t>
  </si>
  <si>
    <t>Taxe d'habitation (TH)</t>
  </si>
  <si>
    <t>Cotisation foncière des entreprises (CFE)</t>
  </si>
  <si>
    <t>Cotisation sur la valeur ajoutée des entreprises (CVAE)</t>
  </si>
  <si>
    <t>Impositions forfaitaires des entreprises de réseaux (IFER)</t>
  </si>
  <si>
    <t>Taxe sur les surfaces commerciales (TASCOM)</t>
  </si>
  <si>
    <t>TEOM</t>
  </si>
  <si>
    <t>Sous-total "contributions directes"</t>
  </si>
  <si>
    <t>Ensemble des "impôts économiques"</t>
  </si>
  <si>
    <t>Ensemble des "taxes ménages"</t>
  </si>
  <si>
    <t>TOTAL fiscalité directe locale</t>
  </si>
  <si>
    <t>Syndicats</t>
  </si>
  <si>
    <t>Taxes annexes (GEMAPI et TASA)</t>
  </si>
  <si>
    <t>Impôts économiques</t>
  </si>
  <si>
    <t>-</t>
  </si>
  <si>
    <t>Taxes ménages</t>
  </si>
  <si>
    <t>TH</t>
  </si>
  <si>
    <t>FB</t>
  </si>
  <si>
    <t>FNB</t>
  </si>
  <si>
    <t>CVAE</t>
  </si>
  <si>
    <t>CFE</t>
  </si>
  <si>
    <t>IFER</t>
  </si>
  <si>
    <t>TASCOM</t>
  </si>
  <si>
    <t>GFP+Synd</t>
  </si>
  <si>
    <t>Ensemble</t>
  </si>
  <si>
    <t>Taxes "ménages"</t>
  </si>
  <si>
    <t>Ensemble des collectivités</t>
  </si>
  <si>
    <t>Taxe d'habitation</t>
  </si>
  <si>
    <t>Produit</t>
  </si>
  <si>
    <t>Effet taux</t>
  </si>
  <si>
    <t>Effet base</t>
  </si>
  <si>
    <t>Taxe foncière (bâti)</t>
  </si>
  <si>
    <t>Taxe foncière (non bâti)</t>
  </si>
  <si>
    <t>Secteur Co (yc Syndicats</t>
  </si>
  <si>
    <t>Secteur Co (y compris Syndicats)</t>
  </si>
  <si>
    <t>Secteur co (y compris syndicats)</t>
  </si>
  <si>
    <t>Taxe sur le foncier bâti (FB)</t>
  </si>
  <si>
    <t>Taxe sur le foncier non bâti (FNB &amp; add)</t>
  </si>
  <si>
    <t>Type de taxe et de base</t>
  </si>
  <si>
    <t xml:space="preserve">          dont : -  en FA hors Zone</t>
  </si>
  <si>
    <t xml:space="preserve">                                    en ZAE </t>
  </si>
  <si>
    <t xml:space="preserve">                                    en ZDE </t>
  </si>
  <si>
    <t xml:space="preserve">                     - en FPU</t>
  </si>
  <si>
    <t>Bases nettes</t>
  </si>
  <si>
    <t>Valeur locative des locaux d'habitation</t>
  </si>
  <si>
    <t xml:space="preserve">  Secteur communal</t>
  </si>
  <si>
    <t xml:space="preserve">- exonérations                                            </t>
  </si>
  <si>
    <t>en millions €</t>
  </si>
  <si>
    <t>Taxes annexes</t>
  </si>
  <si>
    <t xml:space="preserve">       locaux d'habitation ordinaire</t>
  </si>
  <si>
    <t xml:space="preserve">     + locaux d'habitation loi 1948</t>
  </si>
  <si>
    <t xml:space="preserve">     + locaux à usage professionnel et commercial</t>
  </si>
  <si>
    <t xml:space="preserve">     + locaux établissements industriels et assimilés</t>
  </si>
  <si>
    <t xml:space="preserve">= bases FB communales </t>
  </si>
  <si>
    <t xml:space="preserve">=  bases TH communales </t>
  </si>
  <si>
    <t>Taxe foncière sur les propriétés bâties (FB)</t>
  </si>
  <si>
    <t>Taxe foncière sur les propriétés non bâties (FnB)</t>
  </si>
  <si>
    <t>Taux moyens</t>
  </si>
  <si>
    <t>en %</t>
  </si>
  <si>
    <t>Évolution</t>
  </si>
  <si>
    <t xml:space="preserve">     + locaux passibles de la TH</t>
  </si>
  <si>
    <t>- abattements pour charges de famille</t>
  </si>
  <si>
    <t>- abattements facultatifs</t>
  </si>
  <si>
    <t>Communes (y  compris communes MGP)</t>
  </si>
  <si>
    <t xml:space="preserve">Ensemble </t>
  </si>
  <si>
    <t>EPCI (y compris MGP)</t>
  </si>
  <si>
    <t>à FA</t>
  </si>
  <si>
    <t>à FPU</t>
  </si>
  <si>
    <t>Évolution du produit</t>
  </si>
  <si>
    <r>
      <t>Taxe sur le foncier non bâti</t>
    </r>
    <r>
      <rPr>
        <vertAlign val="superscript"/>
        <sz val="11"/>
        <color theme="1"/>
        <rFont val="Calibri"/>
        <family val="2"/>
        <scheme val="minor"/>
      </rPr>
      <t xml:space="preserve"> (b)</t>
    </r>
  </si>
  <si>
    <t>Ensemble des 3 taxes "ménages"</t>
  </si>
  <si>
    <t>Membres 
d'un EPCI à FA</t>
  </si>
  <si>
    <t>Membres 
d'un EPCI à FPU</t>
  </si>
  <si>
    <r>
      <t>Départements</t>
    </r>
    <r>
      <rPr>
        <vertAlign val="superscript"/>
        <sz val="11"/>
        <color theme="1"/>
        <rFont val="Calibri"/>
        <family val="2"/>
        <scheme val="minor"/>
      </rPr>
      <t xml:space="preserve"> (d)</t>
    </r>
  </si>
  <si>
    <r>
      <t>Ensemble du secteur communal</t>
    </r>
    <r>
      <rPr>
        <vertAlign val="superscript"/>
        <sz val="11"/>
        <color theme="1"/>
        <rFont val="Calibri"/>
        <family val="2"/>
        <scheme val="minor"/>
      </rPr>
      <t xml:space="preserve"> (c)</t>
    </r>
  </si>
  <si>
    <r>
      <t>Taxe 
d'habitation</t>
    </r>
    <r>
      <rPr>
        <vertAlign val="superscript"/>
        <sz val="11"/>
        <color theme="1"/>
        <rFont val="Calibri"/>
        <family val="2"/>
        <scheme val="minor"/>
      </rPr>
      <t xml:space="preserve"> (a)</t>
    </r>
  </si>
  <si>
    <t>Taxe sur le 
foncier bâti</t>
  </si>
  <si>
    <t>Majoration des résidences secondaires</t>
  </si>
  <si>
    <t>dont part incitative à la TEOM</t>
  </si>
  <si>
    <t>Taxes annexes : TASA + GEMAPI</t>
  </si>
  <si>
    <t>GFP+Syndicats</t>
  </si>
  <si>
    <t>En M€</t>
  </si>
  <si>
    <t xml:space="preserve">En % </t>
  </si>
  <si>
    <t>Tableau 2 - Bases nettes d'imposition et taux moyens</t>
  </si>
  <si>
    <t>2018
Montants des produits, en M€</t>
  </si>
  <si>
    <t>Collectivité selon la fiscalité 2018</t>
  </si>
  <si>
    <t>Montants 2018</t>
  </si>
  <si>
    <t>Taux 2018</t>
  </si>
  <si>
    <t xml:space="preserve">     + locaux d'habitation à caractère social</t>
  </si>
  <si>
    <t>Taxe sur le foncier non bâti (FnB)</t>
  </si>
  <si>
    <t>Taxe d'habitation sur les logements vacants ( TH-LV)</t>
  </si>
  <si>
    <t>Taxe d'habitation sur les logements vacants (TH-LV)</t>
  </si>
  <si>
    <t>Taxe d'enlèvement des ordures ménagères (TEOM)</t>
  </si>
  <si>
    <t>FnB</t>
  </si>
  <si>
    <t>Secteur Co</t>
  </si>
  <si>
    <t>GFP &amp; Syndicats</t>
  </si>
  <si>
    <t>Taxe d'habitation sur les logements vacants (THLV)</t>
  </si>
  <si>
    <t>Taxe additionnelle sur le foncier non bâti (TAFnB)</t>
  </si>
  <si>
    <t xml:space="preserve">  bases communales (et taux moyens)</t>
  </si>
  <si>
    <t>(a) Les bases départementales incluent celles de la métropole de Lyon et celles des CTU de Martinique et de Guyane.</t>
  </si>
  <si>
    <r>
      <t>TASA</t>
    </r>
    <r>
      <rPr>
        <i/>
        <sz val="11"/>
        <rFont val="Times New Roman"/>
        <family val="1"/>
      </rPr>
      <t xml:space="preserve"> (bases régionales)</t>
    </r>
  </si>
  <si>
    <t xml:space="preserve"> Secteur communal</t>
  </si>
  <si>
    <r>
      <t>GEMAPI</t>
    </r>
    <r>
      <rPr>
        <i/>
        <sz val="11"/>
        <rFont val="Times New Roman"/>
        <family val="1"/>
      </rPr>
      <t xml:space="preserve"> (secteur communal)</t>
    </r>
  </si>
  <si>
    <t xml:space="preserve">  bases intercommunales (et taux moyen)</t>
  </si>
  <si>
    <t xml:space="preserve">  bases syndicales (et taux moyen)</t>
  </si>
  <si>
    <t xml:space="preserve">  bases syndicales (et taux moyen) </t>
  </si>
  <si>
    <r>
      <t xml:space="preserve">  bases intercommunales</t>
    </r>
    <r>
      <rPr>
        <vertAlign val="superscript"/>
        <sz val="11"/>
        <rFont val="Times New Roman"/>
        <family val="1"/>
      </rPr>
      <t xml:space="preserve"> (a)</t>
    </r>
    <r>
      <rPr>
        <sz val="11"/>
        <rFont val="Times New Roman"/>
        <family val="1"/>
      </rPr>
      <t xml:space="preserve"> (et taux moyen)</t>
    </r>
  </si>
  <si>
    <r>
      <t xml:space="preserve">  bases départementales</t>
    </r>
    <r>
      <rPr>
        <vertAlign val="superscript"/>
        <sz val="11"/>
        <rFont val="Times New Roman"/>
        <family val="1"/>
      </rPr>
      <t xml:space="preserve"> (a)</t>
    </r>
    <r>
      <rPr>
        <sz val="11"/>
        <rFont val="Times New Roman"/>
        <family val="1"/>
      </rPr>
      <t xml:space="preserve"> (et taux moyen)</t>
    </r>
  </si>
  <si>
    <t>2018 / 2017
Évolution des produits, en %</t>
  </si>
  <si>
    <t>Évolution, en points, des taux d’imposition dans le secteur communal,</t>
  </si>
  <si>
    <t>en fonction de la position dans le cycle électoral</t>
  </si>
  <si>
    <t xml:space="preserve">Taxe d'habitation </t>
  </si>
  <si>
    <t>Position dans le cycle électoral</t>
  </si>
  <si>
    <t>N-2</t>
  </si>
  <si>
    <t>N-1</t>
  </si>
  <si>
    <t>N</t>
  </si>
  <si>
    <t>N+1</t>
  </si>
  <si>
    <t>N+2</t>
  </si>
  <si>
    <t>N+3</t>
  </si>
  <si>
    <t>N+4</t>
  </si>
  <si>
    <t>moyenne des élections 1995, 2001 et 2008</t>
  </si>
  <si>
    <t>élections de 2014</t>
  </si>
  <si>
    <t>Taxe sur le foncier bâti</t>
  </si>
  <si>
    <r>
      <t>Taxe d'habitation</t>
    </r>
    <r>
      <rPr>
        <b/>
        <vertAlign val="superscript"/>
        <sz val="10"/>
        <rFont val="Arial"/>
        <family val="2"/>
      </rPr>
      <t xml:space="preserve"> (a)</t>
    </r>
  </si>
  <si>
    <r>
      <t>Taxe sur le foncier bâti</t>
    </r>
    <r>
      <rPr>
        <b/>
        <vertAlign val="superscript"/>
        <sz val="10"/>
        <rFont val="Arial"/>
        <family val="2"/>
      </rPr>
      <t xml:space="preserve"> (b)</t>
    </r>
  </si>
  <si>
    <t>(a) Hors majoration des résidences secondaires.</t>
  </si>
  <si>
    <t>(b) Hors foncier bâti de la métropole de Lyon.</t>
  </si>
  <si>
    <t>Note de lecture : la position dans le cycle électoral est indiquée de la façon suivante : N=année de l’élection ; N+1=année suivant l’élection ; N-1=année précédant l’élection, etc.</t>
  </si>
  <si>
    <t>Source : DGFiP, REI ; calculs DGCL.</t>
  </si>
  <si>
    <t>Graphique 2 - Produits de la fiscalité directe locale, selon le type de taxes</t>
  </si>
  <si>
    <t>Graphique B (encadré 1) - Ventilation en 2018 des recettes fiscales directes, 
pour chaque niveau de collectivités</t>
  </si>
  <si>
    <t>Évolution des taux moyens de taxe d'habitation et de foncier bâti dans le secteur communal,</t>
  </si>
  <si>
    <t>en fonction de la position dans le cycle électoral (en points de taux d'imposition)</t>
  </si>
  <si>
    <t>Graphique A - Répartition en 2018 des différentes taxes directe locale selon les différents niveaux de collectivités bénéficiaires</t>
  </si>
  <si>
    <t>(a) Y compris la TH sur les logements vacants et hors majoration des résidences secondaires.</t>
  </si>
  <si>
    <t>(b) Hors taxe additionnelle.</t>
  </si>
  <si>
    <t>(c) Y compris MGP et ses EPT, et y compris les syndicats.</t>
  </si>
  <si>
    <t>(d) Y compris le foncier bâti de la métropole de Lyon.</t>
  </si>
  <si>
    <t>Source : DGFiP, REI ; calculs DGCL.</t>
  </si>
  <si>
    <t>Tableau Encadré 2- Évolution des produits fiscauxen 2018 (en %) : effet base et effet taux</t>
  </si>
  <si>
    <t>Graphisue2 encadré 2 - Effets base effets taux</t>
  </si>
  <si>
    <t>Tableau 1 - Fiscalité directe locale en 2018 : Produits et évolution</t>
  </si>
  <si>
    <t>Source : DGFiP, REI ; calculs DGCL</t>
  </si>
  <si>
    <t>Graphique 1 - Produits de la fiscalité directe locale de 2015 à 2018 selon le niveau de collectivités</t>
  </si>
  <si>
    <t>Total</t>
  </si>
  <si>
    <t>Taxes annexes (TASA et Gemapi)</t>
  </si>
</sst>
</file>

<file path=xl/styles.xml><?xml version="1.0" encoding="utf-8"?>
<styleSheet xmlns="http://schemas.openxmlformats.org/spreadsheetml/2006/main">
  <numFmts count="12">
    <numFmt numFmtId="43" formatCode="_-* #,##0.00\ _€_-;\-* #,##0.00\ _€_-;_-* &quot;-&quot;??\ _€_-;_-@_-"/>
    <numFmt numFmtId="164" formatCode="\+0.0&quot; %&quot;;\-0.0&quot; %&quot;"/>
    <numFmt numFmtId="165" formatCode="\+0.00&quot; pt&quot;;\-0.00&quot; pt&quot;"/>
    <numFmt numFmtId="166" formatCode="0.0"/>
    <numFmt numFmtId="167" formatCode="0.0%"/>
    <numFmt numFmtId="168" formatCode="_-* #,##0\ _€_-;\-* #,##0\ _€_-;_-* &quot;-&quot;??\ _€_-;_-@_-"/>
    <numFmt numFmtId="169" formatCode="_-* #,##0.0\ _€_-;\-* #,##0.0\ _€_-;_-* &quot;-&quot;??\ _€_-;_-@_-"/>
    <numFmt numFmtId="170" formatCode="\+0.0%;\-0.0%"/>
    <numFmt numFmtId="171" formatCode="\+0.0;\-0.0"/>
    <numFmt numFmtId="172" formatCode="#,##0.0"/>
    <numFmt numFmtId="173" formatCode="#,##0.000"/>
    <numFmt numFmtId="174" formatCode="\+0.00;\-0.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u/>
      <sz val="11"/>
      <name val="Times New Roman"/>
      <family val="1"/>
    </font>
    <font>
      <i/>
      <u val="singleAccounting"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Bookman Old Style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color theme="1"/>
      <name val="Bookman Old Style"/>
      <family val="1"/>
    </font>
    <font>
      <i/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/>
    <xf numFmtId="43" fontId="1" fillId="0" borderId="0" applyFont="0" applyFill="0" applyBorder="0" applyAlignment="0" applyProtection="0"/>
    <xf numFmtId="0" fontId="6" fillId="0" borderId="0"/>
  </cellStyleXfs>
  <cellXfs count="234">
    <xf numFmtId="0" fontId="0" fillId="0" borderId="0" xfId="0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2" fillId="0" borderId="2" xfId="0" applyFont="1" applyBorder="1" applyAlignment="1">
      <alignment wrapText="1"/>
    </xf>
    <xf numFmtId="0" fontId="0" fillId="2" borderId="0" xfId="0" applyFill="1"/>
    <xf numFmtId="0" fontId="0" fillId="0" borderId="0" xfId="0" applyFill="1"/>
    <xf numFmtId="1" fontId="0" fillId="0" borderId="0" xfId="0" applyNumberFormat="1"/>
    <xf numFmtId="166" fontId="0" fillId="0" borderId="0" xfId="0" applyNumberFormat="1"/>
    <xf numFmtId="2" fontId="0" fillId="0" borderId="0" xfId="0" applyNumberFormat="1"/>
    <xf numFmtId="3" fontId="6" fillId="0" borderId="0" xfId="3" applyNumberFormat="1" applyFont="1" applyFill="1" applyBorder="1"/>
    <xf numFmtId="3" fontId="6" fillId="0" borderId="0" xfId="4" applyNumberFormat="1" applyBorder="1"/>
    <xf numFmtId="0" fontId="11" fillId="0" borderId="0" xfId="0" applyFont="1"/>
    <xf numFmtId="2" fontId="6" fillId="0" borderId="0" xfId="2" applyNumberFormat="1" applyFont="1" applyFill="1" applyAlignment="1"/>
    <xf numFmtId="0" fontId="3" fillId="0" borderId="0" xfId="0" applyFont="1"/>
    <xf numFmtId="0" fontId="6" fillId="0" borderId="0" xfId="5" applyFont="1" applyFill="1" applyAlignment="1"/>
    <xf numFmtId="2" fontId="6" fillId="0" borderId="0" xfId="4" applyNumberFormat="1" applyFont="1" applyFill="1" applyBorder="1" applyAlignment="1">
      <alignment horizontal="right"/>
    </xf>
    <xf numFmtId="167" fontId="0" fillId="0" borderId="0" xfId="1" applyNumberFormat="1" applyFont="1"/>
    <xf numFmtId="166" fontId="0" fillId="0" borderId="0" xfId="0" applyNumberFormat="1" applyFont="1"/>
    <xf numFmtId="0" fontId="0" fillId="0" borderId="0" xfId="0" applyFont="1"/>
    <xf numFmtId="3" fontId="3" fillId="2" borderId="0" xfId="0" applyNumberFormat="1" applyFont="1" applyFill="1"/>
    <xf numFmtId="3" fontId="0" fillId="2" borderId="0" xfId="0" applyNumberFormat="1" applyFill="1"/>
    <xf numFmtId="3" fontId="3" fillId="2" borderId="2" xfId="0" applyNumberFormat="1" applyFont="1" applyFill="1" applyBorder="1"/>
    <xf numFmtId="3" fontId="4" fillId="2" borderId="2" xfId="0" applyNumberFormat="1" applyFont="1" applyFill="1" applyBorder="1"/>
    <xf numFmtId="0" fontId="2" fillId="2" borderId="0" xfId="0" applyFont="1" applyFill="1" applyBorder="1"/>
    <xf numFmtId="164" fontId="3" fillId="2" borderId="0" xfId="0" applyNumberFormat="1" applyFont="1" applyFill="1" applyBorder="1"/>
    <xf numFmtId="164" fontId="2" fillId="2" borderId="0" xfId="0" applyNumberFormat="1" applyFont="1" applyFill="1" applyBorder="1"/>
    <xf numFmtId="0" fontId="0" fillId="0" borderId="0" xfId="0" applyBorder="1"/>
    <xf numFmtId="0" fontId="5" fillId="2" borderId="0" xfId="0" applyFont="1" applyFill="1"/>
    <xf numFmtId="0" fontId="0" fillId="2" borderId="11" xfId="0" applyFill="1" applyBorder="1"/>
    <xf numFmtId="0" fontId="0" fillId="2" borderId="0" xfId="0" applyFill="1" applyBorder="1"/>
    <xf numFmtId="167" fontId="0" fillId="0" borderId="0" xfId="0" applyNumberFormat="1"/>
    <xf numFmtId="0" fontId="0" fillId="2" borderId="1" xfId="0" applyFill="1" applyBorder="1"/>
    <xf numFmtId="0" fontId="0" fillId="2" borderId="1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1" fontId="9" fillId="2" borderId="11" xfId="7" applyNumberFormat="1" applyFont="1" applyFill="1" applyBorder="1" applyAlignment="1">
      <alignment horizontal="right" indent="3"/>
    </xf>
    <xf numFmtId="171" fontId="9" fillId="2" borderId="0" xfId="7" applyNumberFormat="1" applyFont="1" applyFill="1" applyBorder="1" applyAlignment="1">
      <alignment horizontal="right" indent="3"/>
    </xf>
    <xf numFmtId="171" fontId="9" fillId="2" borderId="1" xfId="7" applyNumberFormat="1" applyFont="1" applyFill="1" applyBorder="1" applyAlignment="1">
      <alignment horizontal="right" indent="3"/>
    </xf>
    <xf numFmtId="171" fontId="9" fillId="2" borderId="5" xfId="7" applyNumberFormat="1" applyFont="1" applyFill="1" applyBorder="1" applyAlignment="1">
      <alignment horizontal="right" indent="3"/>
    </xf>
    <xf numFmtId="171" fontId="9" fillId="2" borderId="8" xfId="7" applyNumberFormat="1" applyFont="1" applyFill="1" applyBorder="1" applyAlignment="1">
      <alignment horizontal="right" indent="3"/>
    </xf>
    <xf numFmtId="171" fontId="9" fillId="2" borderId="14" xfId="7" applyNumberFormat="1" applyFont="1" applyFill="1" applyBorder="1" applyAlignment="1">
      <alignment horizontal="right" indent="3"/>
    </xf>
    <xf numFmtId="171" fontId="9" fillId="2" borderId="4" xfId="7" applyNumberFormat="1" applyFont="1" applyFill="1" applyBorder="1" applyAlignment="1">
      <alignment horizontal="right" indent="3"/>
    </xf>
    <xf numFmtId="171" fontId="9" fillId="2" borderId="7" xfId="7" applyNumberFormat="1" applyFont="1" applyFill="1" applyBorder="1" applyAlignment="1">
      <alignment horizontal="right" indent="3"/>
    </xf>
    <xf numFmtId="171" fontId="9" fillId="2" borderId="10" xfId="7" applyNumberFormat="1" applyFont="1" applyFill="1" applyBorder="1" applyAlignment="1">
      <alignment horizontal="right" indent="3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3" fillId="2" borderId="0" xfId="0" applyFont="1" applyFill="1"/>
    <xf numFmtId="164" fontId="4" fillId="2" borderId="0" xfId="0" applyNumberFormat="1" applyFont="1" applyFill="1" applyBorder="1"/>
    <xf numFmtId="167" fontId="3" fillId="2" borderId="0" xfId="1" applyNumberFormat="1" applyFont="1" applyFill="1"/>
    <xf numFmtId="167" fontId="0" fillId="2" borderId="0" xfId="1" applyNumberFormat="1" applyFont="1" applyFill="1"/>
    <xf numFmtId="171" fontId="8" fillId="2" borderId="11" xfId="7" applyNumberFormat="1" applyFont="1" applyFill="1" applyBorder="1" applyAlignment="1">
      <alignment horizontal="right" indent="3"/>
    </xf>
    <xf numFmtId="171" fontId="8" fillId="2" borderId="0" xfId="7" applyNumberFormat="1" applyFont="1" applyFill="1" applyBorder="1" applyAlignment="1">
      <alignment horizontal="right" indent="3"/>
    </xf>
    <xf numFmtId="171" fontId="8" fillId="2" borderId="1" xfId="7" applyNumberFormat="1" applyFont="1" applyFill="1" applyBorder="1" applyAlignment="1">
      <alignment horizontal="right" indent="3"/>
    </xf>
    <xf numFmtId="171" fontId="8" fillId="2" borderId="10" xfId="7" applyNumberFormat="1" applyFont="1" applyFill="1" applyBorder="1" applyAlignment="1">
      <alignment horizontal="right" indent="3"/>
    </xf>
    <xf numFmtId="0" fontId="0" fillId="0" borderId="2" xfId="0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0" borderId="0" xfId="0" applyFill="1" applyBorder="1" applyAlignment="1">
      <alignment horizontal="center"/>
    </xf>
    <xf numFmtId="9" fontId="0" fillId="0" borderId="11" xfId="1" applyFont="1" applyBorder="1"/>
    <xf numFmtId="9" fontId="0" fillId="0" borderId="0" xfId="1" applyFont="1" applyBorder="1"/>
    <xf numFmtId="9" fontId="0" fillId="0" borderId="1" xfId="1" applyFont="1" applyBorder="1"/>
    <xf numFmtId="172" fontId="0" fillId="0" borderId="11" xfId="0" applyNumberFormat="1" applyBorder="1"/>
    <xf numFmtId="172" fontId="0" fillId="0" borderId="0" xfId="0" applyNumberFormat="1" applyBorder="1"/>
    <xf numFmtId="172" fontId="0" fillId="0" borderId="1" xfId="0" applyNumberFormat="1" applyBorder="1"/>
    <xf numFmtId="4" fontId="0" fillId="0" borderId="1" xfId="0" applyNumberFormat="1" applyBorder="1"/>
    <xf numFmtId="168" fontId="0" fillId="0" borderId="0" xfId="6" applyNumberFormat="1" applyFont="1"/>
    <xf numFmtId="172" fontId="0" fillId="0" borderId="11" xfId="0" applyNumberFormat="1" applyFill="1" applyBorder="1"/>
    <xf numFmtId="172" fontId="0" fillId="0" borderId="0" xfId="0" applyNumberFormat="1" applyFill="1" applyBorder="1"/>
    <xf numFmtId="173" fontId="0" fillId="0" borderId="1" xfId="0" applyNumberFormat="1" applyFill="1" applyBorder="1"/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3" fontId="0" fillId="2" borderId="2" xfId="0" applyNumberFormat="1" applyFill="1" applyBorder="1"/>
    <xf numFmtId="0" fontId="2" fillId="0" borderId="0" xfId="0" applyFont="1" applyFill="1"/>
    <xf numFmtId="0" fontId="16" fillId="2" borderId="2" xfId="0" applyFont="1" applyFill="1" applyBorder="1" applyAlignment="1">
      <alignment wrapText="1"/>
    </xf>
    <xf numFmtId="0" fontId="17" fillId="2" borderId="0" xfId="0" applyFont="1" applyFill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0" xfId="0" applyFont="1" applyFill="1"/>
    <xf numFmtId="0" fontId="16" fillId="2" borderId="2" xfId="0" applyFont="1" applyFill="1" applyBorder="1"/>
    <xf numFmtId="0" fontId="16" fillId="2" borderId="0" xfId="0" applyFont="1" applyFill="1" applyBorder="1"/>
    <xf numFmtId="0" fontId="19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3" fontId="19" fillId="2" borderId="0" xfId="0" applyNumberFormat="1" applyFont="1" applyFill="1"/>
    <xf numFmtId="3" fontId="17" fillId="2" borderId="0" xfId="0" applyNumberFormat="1" applyFont="1" applyFill="1"/>
    <xf numFmtId="172" fontId="19" fillId="2" borderId="0" xfId="0" applyNumberFormat="1" applyFont="1" applyFill="1"/>
    <xf numFmtId="0" fontId="17" fillId="2" borderId="0" xfId="0" applyFont="1" applyFill="1" applyAlignment="1">
      <alignment horizontal="right"/>
    </xf>
    <xf numFmtId="3" fontId="18" fillId="2" borderId="1" xfId="0" applyNumberFormat="1" applyFont="1" applyFill="1" applyBorder="1"/>
    <xf numFmtId="3" fontId="16" fillId="2" borderId="1" xfId="0" applyNumberFormat="1" applyFont="1" applyFill="1" applyBorder="1"/>
    <xf numFmtId="3" fontId="17" fillId="2" borderId="0" xfId="0" applyNumberFormat="1" applyFont="1" applyFill="1" applyAlignment="1">
      <alignment horizontal="right"/>
    </xf>
    <xf numFmtId="172" fontId="18" fillId="2" borderId="1" xfId="0" applyNumberFormat="1" applyFont="1" applyFill="1" applyBorder="1"/>
    <xf numFmtId="3" fontId="16" fillId="2" borderId="0" xfId="0" applyNumberFormat="1" applyFont="1" applyFill="1"/>
    <xf numFmtId="3" fontId="18" fillId="2" borderId="2" xfId="0" applyNumberFormat="1" applyFont="1" applyFill="1" applyBorder="1"/>
    <xf numFmtId="3" fontId="19" fillId="2" borderId="0" xfId="0" applyNumberFormat="1" applyFont="1" applyFill="1" applyBorder="1"/>
    <xf numFmtId="3" fontId="16" fillId="2" borderId="0" xfId="0" applyNumberFormat="1" applyFont="1" applyFill="1" applyBorder="1"/>
    <xf numFmtId="170" fontId="19" fillId="2" borderId="0" xfId="1" applyNumberFormat="1" applyFont="1" applyFill="1"/>
    <xf numFmtId="170" fontId="18" fillId="2" borderId="1" xfId="1" applyNumberFormat="1" applyFont="1" applyFill="1" applyBorder="1"/>
    <xf numFmtId="170" fontId="18" fillId="2" borderId="0" xfId="1" applyNumberFormat="1" applyFont="1" applyFill="1"/>
    <xf numFmtId="170" fontId="18" fillId="2" borderId="2" xfId="1" applyNumberFormat="1" applyFont="1" applyFill="1" applyBorder="1"/>
    <xf numFmtId="0" fontId="20" fillId="2" borderId="3" xfId="0" applyFont="1" applyFill="1" applyBorder="1" applyAlignment="1">
      <alignment horizontal="left"/>
    </xf>
    <xf numFmtId="168" fontId="21" fillId="2" borderId="0" xfId="6" applyNumberFormat="1" applyFont="1" applyFill="1" applyBorder="1" applyAlignment="1">
      <alignment horizontal="center"/>
    </xf>
    <xf numFmtId="170" fontId="21" fillId="2" borderId="6" xfId="1" applyNumberFormat="1" applyFont="1" applyFill="1" applyBorder="1" applyAlignment="1">
      <alignment horizontal="center"/>
    </xf>
    <xf numFmtId="43" fontId="21" fillId="2" borderId="0" xfId="6" applyNumberFormat="1" applyFont="1" applyFill="1" applyBorder="1" applyAlignment="1">
      <alignment horizontal="center"/>
    </xf>
    <xf numFmtId="165" fontId="21" fillId="2" borderId="3" xfId="6" applyNumberFormat="1" applyFont="1" applyFill="1" applyBorder="1" applyAlignment="1">
      <alignment horizontal="right" indent="1"/>
    </xf>
    <xf numFmtId="0" fontId="22" fillId="2" borderId="6" xfId="0" applyFont="1" applyFill="1" applyBorder="1" applyAlignment="1">
      <alignment horizontal="left" indent="1"/>
    </xf>
    <xf numFmtId="168" fontId="22" fillId="2" borderId="0" xfId="6" applyNumberFormat="1" applyFont="1" applyFill="1" applyBorder="1" applyAlignment="1">
      <alignment horizontal="center"/>
    </xf>
    <xf numFmtId="43" fontId="22" fillId="2" borderId="0" xfId="6" applyNumberFormat="1" applyFont="1" applyFill="1" applyBorder="1" applyAlignment="1">
      <alignment horizontal="center"/>
    </xf>
    <xf numFmtId="165" fontId="22" fillId="2" borderId="6" xfId="6" applyNumberFormat="1" applyFont="1" applyFill="1" applyBorder="1" applyAlignment="1">
      <alignment horizontal="right" indent="1"/>
    </xf>
    <xf numFmtId="0" fontId="22" fillId="2" borderId="6" xfId="0" quotePrefix="1" applyFont="1" applyFill="1" applyBorder="1" applyAlignment="1">
      <alignment horizontal="left" indent="1"/>
    </xf>
    <xf numFmtId="0" fontId="23" fillId="2" borderId="6" xfId="0" quotePrefix="1" applyFont="1" applyFill="1" applyBorder="1" applyAlignment="1">
      <alignment horizontal="left" indent="1"/>
    </xf>
    <xf numFmtId="168" fontId="24" fillId="2" borderId="0" xfId="6" applyNumberFormat="1" applyFont="1" applyFill="1" applyBorder="1" applyAlignment="1">
      <alignment horizontal="center"/>
    </xf>
    <xf numFmtId="43" fontId="24" fillId="2" borderId="0" xfId="6" applyNumberFormat="1" applyFont="1" applyFill="1" applyBorder="1" applyAlignment="1">
      <alignment horizontal="center"/>
    </xf>
    <xf numFmtId="165" fontId="24" fillId="2" borderId="6" xfId="6" applyNumberFormat="1" applyFont="1" applyFill="1" applyBorder="1" applyAlignment="1">
      <alignment horizontal="right" indent="1"/>
    </xf>
    <xf numFmtId="0" fontId="21" fillId="2" borderId="6" xfId="0" quotePrefix="1" applyFont="1" applyFill="1" applyBorder="1"/>
    <xf numFmtId="165" fontId="21" fillId="2" borderId="6" xfId="6" applyNumberFormat="1" applyFont="1" applyFill="1" applyBorder="1" applyAlignment="1">
      <alignment horizontal="right" indent="1"/>
    </xf>
    <xf numFmtId="0" fontId="21" fillId="2" borderId="6" xfId="0" applyFont="1" applyFill="1" applyBorder="1"/>
    <xf numFmtId="43" fontId="15" fillId="2" borderId="0" xfId="6" applyNumberFormat="1" applyFont="1" applyFill="1" applyBorder="1" applyAlignment="1">
      <alignment horizontal="center"/>
    </xf>
    <xf numFmtId="0" fontId="22" fillId="2" borderId="9" xfId="0" applyFont="1" applyFill="1" applyBorder="1"/>
    <xf numFmtId="168" fontId="22" fillId="2" borderId="1" xfId="6" applyNumberFormat="1" applyFont="1" applyFill="1" applyBorder="1" applyAlignment="1">
      <alignment horizontal="center"/>
    </xf>
    <xf numFmtId="170" fontId="22" fillId="2" borderId="9" xfId="1" applyNumberFormat="1" applyFont="1" applyFill="1" applyBorder="1" applyAlignment="1">
      <alignment horizontal="center"/>
    </xf>
    <xf numFmtId="43" fontId="22" fillId="2" borderId="1" xfId="6" applyNumberFormat="1" applyFont="1" applyFill="1" applyBorder="1" applyAlignment="1">
      <alignment horizontal="center"/>
    </xf>
    <xf numFmtId="165" fontId="21" fillId="2" borderId="9" xfId="6" applyNumberFormat="1" applyFont="1" applyFill="1" applyBorder="1" applyAlignment="1">
      <alignment horizontal="right" indent="1"/>
    </xf>
    <xf numFmtId="0" fontId="20" fillId="2" borderId="6" xfId="0" applyFont="1" applyFill="1" applyBorder="1" applyAlignment="1">
      <alignment horizontal="left"/>
    </xf>
    <xf numFmtId="0" fontId="20" fillId="2" borderId="6" xfId="0" applyFont="1" applyFill="1" applyBorder="1"/>
    <xf numFmtId="0" fontId="22" fillId="2" borderId="6" xfId="0" applyFont="1" applyFill="1" applyBorder="1"/>
    <xf numFmtId="170" fontId="22" fillId="2" borderId="6" xfId="1" applyNumberFormat="1" applyFont="1" applyFill="1" applyBorder="1" applyAlignment="1">
      <alignment horizontal="center"/>
    </xf>
    <xf numFmtId="0" fontId="23" fillId="2" borderId="6" xfId="0" applyFont="1" applyFill="1" applyBorder="1"/>
    <xf numFmtId="0" fontId="21" fillId="2" borderId="9" xfId="0" applyFont="1" applyFill="1" applyBorder="1"/>
    <xf numFmtId="168" fontId="21" fillId="2" borderId="1" xfId="6" applyNumberFormat="1" applyFont="1" applyFill="1" applyBorder="1" applyAlignment="1">
      <alignment horizontal="center"/>
    </xf>
    <xf numFmtId="170" fontId="21" fillId="2" borderId="9" xfId="1" applyNumberFormat="1" applyFont="1" applyFill="1" applyBorder="1" applyAlignment="1">
      <alignment horizontal="center"/>
    </xf>
    <xf numFmtId="43" fontId="21" fillId="2" borderId="1" xfId="6" applyNumberFormat="1" applyFont="1" applyFill="1" applyBorder="1" applyAlignment="1">
      <alignment horizontal="center"/>
    </xf>
    <xf numFmtId="169" fontId="22" fillId="2" borderId="0" xfId="6" applyNumberFormat="1" applyFont="1" applyFill="1" applyBorder="1" applyAlignment="1">
      <alignment horizontal="center"/>
    </xf>
    <xf numFmtId="165" fontId="22" fillId="2" borderId="9" xfId="6" applyNumberFormat="1" applyFont="1" applyFill="1" applyBorder="1" applyAlignment="1">
      <alignment horizontal="right" indent="1"/>
    </xf>
    <xf numFmtId="0" fontId="21" fillId="2" borderId="9" xfId="0" applyFont="1" applyFill="1" applyBorder="1" applyAlignment="1">
      <alignment horizontal="left" indent="1"/>
    </xf>
    <xf numFmtId="4" fontId="19" fillId="2" borderId="0" xfId="0" applyNumberFormat="1" applyFont="1" applyFill="1"/>
    <xf numFmtId="43" fontId="28" fillId="2" borderId="1" xfId="6" applyNumberFormat="1" applyFont="1" applyFill="1" applyBorder="1" applyAlignment="1">
      <alignment horizontal="center"/>
    </xf>
    <xf numFmtId="0" fontId="2" fillId="2" borderId="0" xfId="0" applyFont="1" applyFill="1"/>
    <xf numFmtId="167" fontId="2" fillId="2" borderId="0" xfId="1" applyNumberFormat="1" applyFont="1" applyFill="1"/>
    <xf numFmtId="3" fontId="2" fillId="2" borderId="0" xfId="0" applyNumberFormat="1" applyFont="1" applyFill="1"/>
    <xf numFmtId="2" fontId="0" fillId="2" borderId="0" xfId="0" applyNumberFormat="1" applyFill="1"/>
    <xf numFmtId="0" fontId="0" fillId="3" borderId="0" xfId="0" applyFill="1"/>
    <xf numFmtId="171" fontId="29" fillId="2" borderId="4" xfId="7" applyNumberFormat="1" applyFont="1" applyFill="1" applyBorder="1" applyAlignment="1">
      <alignment horizontal="right" indent="3"/>
    </xf>
    <xf numFmtId="171" fontId="29" fillId="2" borderId="11" xfId="7" applyNumberFormat="1" applyFont="1" applyFill="1" applyBorder="1" applyAlignment="1">
      <alignment horizontal="right" indent="3"/>
    </xf>
    <xf numFmtId="171" fontId="29" fillId="2" borderId="5" xfId="7" applyNumberFormat="1" applyFont="1" applyFill="1" applyBorder="1" applyAlignment="1">
      <alignment horizontal="right" indent="3"/>
    </xf>
    <xf numFmtId="171" fontId="30" fillId="2" borderId="0" xfId="7" applyNumberFormat="1" applyFont="1" applyFill="1" applyBorder="1" applyAlignment="1">
      <alignment horizontal="right" indent="3"/>
    </xf>
    <xf numFmtId="171" fontId="29" fillId="2" borderId="7" xfId="7" applyNumberFormat="1" applyFont="1" applyFill="1" applyBorder="1" applyAlignment="1">
      <alignment horizontal="right" indent="3"/>
    </xf>
    <xf numFmtId="171" fontId="29" fillId="2" borderId="0" xfId="7" applyNumberFormat="1" applyFont="1" applyFill="1" applyBorder="1" applyAlignment="1">
      <alignment horizontal="right" indent="3"/>
    </xf>
    <xf numFmtId="171" fontId="29" fillId="2" borderId="8" xfId="7" applyNumberFormat="1" applyFont="1" applyFill="1" applyBorder="1" applyAlignment="1">
      <alignment horizontal="right" indent="3"/>
    </xf>
    <xf numFmtId="171" fontId="29" fillId="2" borderId="10" xfId="7" applyNumberFormat="1" applyFont="1" applyFill="1" applyBorder="1" applyAlignment="1">
      <alignment horizontal="right" indent="3"/>
    </xf>
    <xf numFmtId="171" fontId="29" fillId="2" borderId="1" xfId="7" applyNumberFormat="1" applyFont="1" applyFill="1" applyBorder="1" applyAlignment="1">
      <alignment horizontal="right" indent="3"/>
    </xf>
    <xf numFmtId="171" fontId="29" fillId="2" borderId="14" xfId="7" applyNumberFormat="1" applyFont="1" applyFill="1" applyBorder="1" applyAlignment="1">
      <alignment horizontal="right" indent="3"/>
    </xf>
    <xf numFmtId="171" fontId="30" fillId="2" borderId="11" xfId="7" applyNumberFormat="1" applyFont="1" applyFill="1" applyBorder="1" applyAlignment="1">
      <alignment horizontal="right" indent="3"/>
    </xf>
    <xf numFmtId="171" fontId="30" fillId="2" borderId="1" xfId="7" applyNumberFormat="1" applyFont="1" applyFill="1" applyBorder="1" applyAlignment="1">
      <alignment horizontal="right" indent="3"/>
    </xf>
    <xf numFmtId="165" fontId="15" fillId="2" borderId="6" xfId="6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171" fontId="0" fillId="2" borderId="4" xfId="0" applyNumberFormat="1" applyFill="1" applyBorder="1" applyAlignment="1">
      <alignment horizontal="center"/>
    </xf>
    <xf numFmtId="171" fontId="0" fillId="2" borderId="7" xfId="0" applyNumberFormat="1" applyFill="1" applyBorder="1" applyAlignment="1">
      <alignment horizontal="center"/>
    </xf>
    <xf numFmtId="171" fontId="0" fillId="2" borderId="10" xfId="0" applyNumberFormat="1" applyFill="1" applyBorder="1" applyAlignment="1">
      <alignment horizontal="center"/>
    </xf>
    <xf numFmtId="171" fontId="0" fillId="2" borderId="11" xfId="0" applyNumberFormat="1" applyFill="1" applyBorder="1" applyAlignment="1">
      <alignment horizontal="center"/>
    </xf>
    <xf numFmtId="171" fontId="0" fillId="2" borderId="5" xfId="0" applyNumberFormat="1" applyFill="1" applyBorder="1" applyAlignment="1">
      <alignment horizontal="center"/>
    </xf>
    <xf numFmtId="171" fontId="0" fillId="2" borderId="0" xfId="0" applyNumberFormat="1" applyFill="1" applyBorder="1" applyAlignment="1">
      <alignment horizontal="center"/>
    </xf>
    <xf numFmtId="171" fontId="0" fillId="2" borderId="8" xfId="0" applyNumberFormat="1" applyFill="1" applyBorder="1" applyAlignment="1">
      <alignment horizontal="center"/>
    </xf>
    <xf numFmtId="171" fontId="0" fillId="2" borderId="1" xfId="0" applyNumberFormat="1" applyFill="1" applyBorder="1" applyAlignment="1">
      <alignment horizontal="center"/>
    </xf>
    <xf numFmtId="171" fontId="0" fillId="2" borderId="14" xfId="0" applyNumberFormat="1" applyFill="1" applyBorder="1" applyAlignment="1">
      <alignment horizontal="center"/>
    </xf>
    <xf numFmtId="171" fontId="9" fillId="2" borderId="3" xfId="7" applyNumberFormat="1" applyFont="1" applyFill="1" applyBorder="1" applyAlignment="1"/>
    <xf numFmtId="171" fontId="9" fillId="2" borderId="6" xfId="7" applyNumberFormat="1" applyFont="1" applyFill="1" applyBorder="1" applyAlignment="1"/>
    <xf numFmtId="171" fontId="9" fillId="2" borderId="9" xfId="7" applyNumberFormat="1" applyFont="1" applyFill="1" applyBorder="1" applyAlignment="1"/>
    <xf numFmtId="164" fontId="23" fillId="2" borderId="6" xfId="1" applyNumberFormat="1" applyFont="1" applyFill="1" applyBorder="1" applyAlignment="1">
      <alignment horizontal="center"/>
    </xf>
    <xf numFmtId="170" fontId="31" fillId="2" borderId="6" xfId="1" applyNumberFormat="1" applyFont="1" applyFill="1" applyBorder="1" applyAlignment="1">
      <alignment horizontal="center"/>
    </xf>
    <xf numFmtId="0" fontId="32" fillId="2" borderId="0" xfId="0" applyFont="1" applyFill="1"/>
    <xf numFmtId="0" fontId="21" fillId="2" borderId="15" xfId="0" applyFont="1" applyFill="1" applyBorder="1" applyAlignment="1">
      <alignment horizontal="left" indent="1"/>
    </xf>
    <xf numFmtId="168" fontId="21" fillId="2" borderId="2" xfId="6" applyNumberFormat="1" applyFont="1" applyFill="1" applyBorder="1" applyAlignment="1">
      <alignment horizontal="center"/>
    </xf>
    <xf numFmtId="170" fontId="21" fillId="2" borderId="15" xfId="1" applyNumberFormat="1" applyFont="1" applyFill="1" applyBorder="1" applyAlignment="1">
      <alignment horizontal="center"/>
    </xf>
    <xf numFmtId="43" fontId="27" fillId="2" borderId="2" xfId="6" applyNumberFormat="1" applyFont="1" applyFill="1" applyBorder="1" applyAlignment="1">
      <alignment horizontal="center"/>
    </xf>
    <xf numFmtId="165" fontId="26" fillId="2" borderId="15" xfId="6" applyNumberFormat="1" applyFont="1" applyFill="1" applyBorder="1" applyAlignment="1">
      <alignment horizontal="right" indent="1"/>
    </xf>
    <xf numFmtId="0" fontId="33" fillId="0" borderId="0" xfId="0" applyFont="1" applyAlignment="1">
      <alignment horizontal="left"/>
    </xf>
    <xf numFmtId="0" fontId="34" fillId="2" borderId="0" xfId="4" applyFont="1" applyFill="1" applyBorder="1"/>
    <xf numFmtId="0" fontId="0" fillId="2" borderId="0" xfId="0" applyFill="1" applyBorder="1" applyAlignment="1">
      <alignment horizontal="centerContinuous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174" fontId="0" fillId="2" borderId="10" xfId="0" applyNumberFormat="1" applyFill="1" applyBorder="1"/>
    <xf numFmtId="174" fontId="0" fillId="2" borderId="1" xfId="0" applyNumberFormat="1" applyFill="1" applyBorder="1"/>
    <xf numFmtId="174" fontId="0" fillId="2" borderId="14" xfId="0" applyNumberFormat="1" applyFill="1" applyBorder="1"/>
    <xf numFmtId="0" fontId="0" fillId="2" borderId="9" xfId="0" applyFill="1" applyBorder="1" applyAlignment="1">
      <alignment horizontal="right"/>
    </xf>
    <xf numFmtId="174" fontId="0" fillId="2" borderId="10" xfId="6" applyNumberFormat="1" applyFont="1" applyFill="1" applyBorder="1"/>
    <xf numFmtId="174" fontId="0" fillId="2" borderId="1" xfId="6" applyNumberFormat="1" applyFont="1" applyFill="1" applyBorder="1"/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/>
    <xf numFmtId="0" fontId="33" fillId="0" borderId="0" xfId="0" applyFont="1" applyAlignment="1">
      <alignment horizontal="center"/>
    </xf>
    <xf numFmtId="0" fontId="36" fillId="2" borderId="0" xfId="0" applyFont="1" applyFill="1"/>
    <xf numFmtId="0" fontId="0" fillId="0" borderId="0" xfId="0" applyAlignment="1">
      <alignment vertical="center"/>
    </xf>
    <xf numFmtId="172" fontId="0" fillId="0" borderId="0" xfId="0" applyNumberFormat="1"/>
    <xf numFmtId="0" fontId="37" fillId="0" borderId="0" xfId="0" applyFont="1"/>
    <xf numFmtId="166" fontId="3" fillId="0" borderId="0" xfId="0" applyNumberFormat="1" applyFont="1"/>
    <xf numFmtId="0" fontId="38" fillId="2" borderId="0" xfId="0" applyFont="1" applyFill="1"/>
    <xf numFmtId="0" fontId="39" fillId="0" borderId="0" xfId="0" applyFont="1"/>
    <xf numFmtId="0" fontId="4" fillId="0" borderId="0" xfId="0" applyFont="1" applyFill="1" applyBorder="1"/>
    <xf numFmtId="3" fontId="6" fillId="0" borderId="0" xfId="4" applyNumberFormat="1" applyFill="1" applyBorder="1"/>
    <xf numFmtId="170" fontId="0" fillId="0" borderId="0" xfId="1" applyNumberFormat="1" applyFont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6" fillId="2" borderId="0" xfId="0" applyFont="1" applyFill="1" applyAlignment="1">
      <alignment horizontal="justify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8">
    <cellStyle name="Milliers" xfId="6" builtinId="3"/>
    <cellStyle name="Motif" xfId="2"/>
    <cellStyle name="Motif 2" xfId="7"/>
    <cellStyle name="Motif_Chapitre10 Séries longues intégrales" xfId="3"/>
    <cellStyle name="Normal" xfId="0" builtinId="0"/>
    <cellStyle name="Normal_10.12 nouveau" xfId="5"/>
    <cellStyle name="Normal_Chapitre10 Séries longues intégrales corr 2" xfId="4"/>
    <cellStyle name="Pourcentage" xfId="1" builtinId="5"/>
  </cellStyles>
  <dxfs count="0"/>
  <tableStyles count="0" defaultTableStyle="TableStyleMedium9" defaultPivotStyle="PivotStyleLight16"/>
  <colors>
    <mruColors>
      <color rgb="FFFF8B8B"/>
      <color rgb="FFAC0000"/>
      <color rgb="FF8E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3675597051916568E-2"/>
          <c:y val="9.2714754146036527E-2"/>
          <c:w val="0.88720265230004169"/>
          <c:h val="0.40258250267193058"/>
        </c:manualLayout>
      </c:layout>
      <c:barChart>
        <c:barDir val="col"/>
        <c:grouping val="clustered"/>
        <c:ser>
          <c:idx val="0"/>
          <c:order val="0"/>
          <c:tx>
            <c:strRef>
              <c:f>'G1 evol ctype'!$F$4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multiLvlStrRef>
              <c:f>'G1 evol ctype'!$A$5:$B$13</c:f>
              <c:multiLvlStrCache>
                <c:ptCount val="9"/>
                <c:lvl>
                  <c:pt idx="0">
                    <c:v>Taxes "ménages"</c:v>
                  </c:pt>
                  <c:pt idx="1">
                    <c:v>Impôts économiques</c:v>
                  </c:pt>
                  <c:pt idx="2">
                    <c:v>TEOM</c:v>
                  </c:pt>
                  <c:pt idx="3">
                    <c:v>Taxes "ménages"</c:v>
                  </c:pt>
                  <c:pt idx="4">
                    <c:v>Impôts économiques</c:v>
                  </c:pt>
                  <c:pt idx="5">
                    <c:v>TEOM</c:v>
                  </c:pt>
                  <c:pt idx="6">
                    <c:v>Taxes "ménages"</c:v>
                  </c:pt>
                  <c:pt idx="7">
                    <c:v>Impôts économiques</c:v>
                  </c:pt>
                  <c:pt idx="8">
                    <c:v>Impôts économiques</c:v>
                  </c:pt>
                </c:lvl>
                <c:lvl>
                  <c:pt idx="0">
                    <c:v>Communes</c:v>
                  </c:pt>
                  <c:pt idx="3">
                    <c:v>GFP &amp; Syndicats</c:v>
                  </c:pt>
                  <c:pt idx="6">
                    <c:v>Départements</c:v>
                  </c:pt>
                  <c:pt idx="8">
                    <c:v>Régions</c:v>
                  </c:pt>
                </c:lvl>
              </c:multiLvlStrCache>
            </c:multiLvlStrRef>
          </c:cat>
          <c:val>
            <c:numRef>
              <c:f>'G1 evol ctype'!$F$5:$F$13</c:f>
              <c:numCache>
                <c:formatCode>#,##0</c:formatCode>
                <c:ptCount val="9"/>
                <c:pt idx="0">
                  <c:v>31806.566285000001</c:v>
                </c:pt>
                <c:pt idx="1">
                  <c:v>2383.6126069999996</c:v>
                </c:pt>
                <c:pt idx="2">
                  <c:v>961</c:v>
                </c:pt>
                <c:pt idx="3">
                  <c:v>8518.4211809999979</c:v>
                </c:pt>
                <c:pt idx="4">
                  <c:v>10541.262451930001</c:v>
                </c:pt>
                <c:pt idx="5">
                  <c:v>5593</c:v>
                </c:pt>
                <c:pt idx="6">
                  <c:v>12921.983716000001</c:v>
                </c:pt>
                <c:pt idx="7">
                  <c:v>8327.1898896399998</c:v>
                </c:pt>
                <c:pt idx="8">
                  <c:v>4813.5204394499997</c:v>
                </c:pt>
              </c:numCache>
            </c:numRef>
          </c:val>
        </c:ser>
        <c:ser>
          <c:idx val="1"/>
          <c:order val="1"/>
          <c:tx>
            <c:strRef>
              <c:f>'G1 evol ctype'!$G$4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multiLvlStrRef>
              <c:f>'G1 evol ctype'!$A$5:$B$13</c:f>
              <c:multiLvlStrCache>
                <c:ptCount val="9"/>
                <c:lvl>
                  <c:pt idx="0">
                    <c:v>Taxes "ménages"</c:v>
                  </c:pt>
                  <c:pt idx="1">
                    <c:v>Impôts économiques</c:v>
                  </c:pt>
                  <c:pt idx="2">
                    <c:v>TEOM</c:v>
                  </c:pt>
                  <c:pt idx="3">
                    <c:v>Taxes "ménages"</c:v>
                  </c:pt>
                  <c:pt idx="4">
                    <c:v>Impôts économiques</c:v>
                  </c:pt>
                  <c:pt idx="5">
                    <c:v>TEOM</c:v>
                  </c:pt>
                  <c:pt idx="6">
                    <c:v>Taxes "ménages"</c:v>
                  </c:pt>
                  <c:pt idx="7">
                    <c:v>Impôts économiques</c:v>
                  </c:pt>
                  <c:pt idx="8">
                    <c:v>Impôts économiques</c:v>
                  </c:pt>
                </c:lvl>
                <c:lvl>
                  <c:pt idx="0">
                    <c:v>Communes</c:v>
                  </c:pt>
                  <c:pt idx="3">
                    <c:v>GFP &amp; Syndicats</c:v>
                  </c:pt>
                  <c:pt idx="6">
                    <c:v>Départements</c:v>
                  </c:pt>
                  <c:pt idx="8">
                    <c:v>Régions</c:v>
                  </c:pt>
                </c:lvl>
              </c:multiLvlStrCache>
            </c:multiLvlStrRef>
          </c:cat>
          <c:val>
            <c:numRef>
              <c:f>'G1 evol ctype'!$G$5:$G$13</c:f>
              <c:numCache>
                <c:formatCode>#,##0</c:formatCode>
                <c:ptCount val="9"/>
                <c:pt idx="0">
                  <c:v>32677.411708</c:v>
                </c:pt>
                <c:pt idx="1">
                  <c:v>1280</c:v>
                </c:pt>
                <c:pt idx="2">
                  <c:v>889</c:v>
                </c:pt>
                <c:pt idx="3">
                  <c:v>8337.7889750000031</c:v>
                </c:pt>
                <c:pt idx="4">
                  <c:v>11928</c:v>
                </c:pt>
                <c:pt idx="5">
                  <c:v>5799</c:v>
                </c:pt>
                <c:pt idx="6">
                  <c:v>13829.357489</c:v>
                </c:pt>
                <c:pt idx="7">
                  <c:v>8449</c:v>
                </c:pt>
                <c:pt idx="8">
                  <c:v>4875</c:v>
                </c:pt>
              </c:numCache>
            </c:numRef>
          </c:val>
        </c:ser>
        <c:ser>
          <c:idx val="2"/>
          <c:order val="2"/>
          <c:tx>
            <c:strRef>
              <c:f>'G1 evol ctype'!$H$4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multiLvlStrRef>
              <c:f>'G1 evol ctype'!$A$5:$B$13</c:f>
              <c:multiLvlStrCache>
                <c:ptCount val="9"/>
                <c:lvl>
                  <c:pt idx="0">
                    <c:v>Taxes "ménages"</c:v>
                  </c:pt>
                  <c:pt idx="1">
                    <c:v>Impôts économiques</c:v>
                  </c:pt>
                  <c:pt idx="2">
                    <c:v>TEOM</c:v>
                  </c:pt>
                  <c:pt idx="3">
                    <c:v>Taxes "ménages"</c:v>
                  </c:pt>
                  <c:pt idx="4">
                    <c:v>Impôts économiques</c:v>
                  </c:pt>
                  <c:pt idx="5">
                    <c:v>TEOM</c:v>
                  </c:pt>
                  <c:pt idx="6">
                    <c:v>Taxes "ménages"</c:v>
                  </c:pt>
                  <c:pt idx="7">
                    <c:v>Impôts économiques</c:v>
                  </c:pt>
                  <c:pt idx="8">
                    <c:v>Impôts économiques</c:v>
                  </c:pt>
                </c:lvl>
                <c:lvl>
                  <c:pt idx="0">
                    <c:v>Communes</c:v>
                  </c:pt>
                  <c:pt idx="3">
                    <c:v>GFP &amp; Syndicats</c:v>
                  </c:pt>
                  <c:pt idx="6">
                    <c:v>Départements</c:v>
                  </c:pt>
                  <c:pt idx="8">
                    <c:v>Régions</c:v>
                  </c:pt>
                </c:lvl>
              </c:multiLvlStrCache>
            </c:multiLvlStrRef>
          </c:cat>
          <c:val>
            <c:numRef>
              <c:f>'G1 evol ctype'!$H$5:$H$13</c:f>
              <c:numCache>
                <c:formatCode>#,##0</c:formatCode>
                <c:ptCount val="9"/>
                <c:pt idx="0">
                  <c:v>33145.082631999998</c:v>
                </c:pt>
                <c:pt idx="1">
                  <c:v>910.65923899999996</c:v>
                </c:pt>
                <c:pt idx="2">
                  <c:v>791</c:v>
                </c:pt>
                <c:pt idx="3">
                  <c:v>8748.149311000001</c:v>
                </c:pt>
                <c:pt idx="4">
                  <c:v>12937.294355829999</c:v>
                </c:pt>
                <c:pt idx="5">
                  <c:v>6001</c:v>
                </c:pt>
                <c:pt idx="6">
                  <c:v>14164.865134</c:v>
                </c:pt>
                <c:pt idx="7">
                  <c:v>4414.03333767</c:v>
                </c:pt>
                <c:pt idx="8">
                  <c:v>9450.6437784999998</c:v>
                </c:pt>
              </c:numCache>
            </c:numRef>
          </c:val>
        </c:ser>
        <c:ser>
          <c:idx val="3"/>
          <c:order val="3"/>
          <c:tx>
            <c:strRef>
              <c:f>'G1 evol ctype'!$I$4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cat>
            <c:multiLvlStrRef>
              <c:f>'G1 evol ctype'!$A$5:$B$13</c:f>
              <c:multiLvlStrCache>
                <c:ptCount val="9"/>
                <c:lvl>
                  <c:pt idx="0">
                    <c:v>Taxes "ménages"</c:v>
                  </c:pt>
                  <c:pt idx="1">
                    <c:v>Impôts économiques</c:v>
                  </c:pt>
                  <c:pt idx="2">
                    <c:v>TEOM</c:v>
                  </c:pt>
                  <c:pt idx="3">
                    <c:v>Taxes "ménages"</c:v>
                  </c:pt>
                  <c:pt idx="4">
                    <c:v>Impôts économiques</c:v>
                  </c:pt>
                  <c:pt idx="5">
                    <c:v>TEOM</c:v>
                  </c:pt>
                  <c:pt idx="6">
                    <c:v>Taxes "ménages"</c:v>
                  </c:pt>
                  <c:pt idx="7">
                    <c:v>Impôts économiques</c:v>
                  </c:pt>
                  <c:pt idx="8">
                    <c:v>Impôts économiques</c:v>
                  </c:pt>
                </c:lvl>
                <c:lvl>
                  <c:pt idx="0">
                    <c:v>Communes</c:v>
                  </c:pt>
                  <c:pt idx="3">
                    <c:v>GFP &amp; Syndicats</c:v>
                  </c:pt>
                  <c:pt idx="6">
                    <c:v>Départements</c:v>
                  </c:pt>
                  <c:pt idx="8">
                    <c:v>Régions</c:v>
                  </c:pt>
                </c:lvl>
              </c:multiLvlStrCache>
            </c:multiLvlStrRef>
          </c:cat>
          <c:val>
            <c:numRef>
              <c:f>'G1 evol ctype'!$I$5:$I$13</c:f>
              <c:numCache>
                <c:formatCode>_-* #,##0\ _€_-;\-* #,##0\ _€_-;_-* "-"??\ _€_-;_-@_-</c:formatCode>
                <c:ptCount val="9"/>
                <c:pt idx="0">
                  <c:v>33906.326948000002</c:v>
                </c:pt>
                <c:pt idx="1">
                  <c:v>865.26131499999997</c:v>
                </c:pt>
                <c:pt idx="2">
                  <c:v>618.84510399999999</c:v>
                </c:pt>
                <c:pt idx="3">
                  <c:v>9062.0547579999984</c:v>
                </c:pt>
                <c:pt idx="4">
                  <c:v>13161.9073505</c:v>
                </c:pt>
                <c:pt idx="5">
                  <c:v>6299.9381839999996</c:v>
                </c:pt>
                <c:pt idx="6">
                  <c:v>14493.792423999999</c:v>
                </c:pt>
                <c:pt idx="7">
                  <c:v>4484.7303542</c:v>
                </c:pt>
                <c:pt idx="8">
                  <c:v>9479.8483514</c:v>
                </c:pt>
              </c:numCache>
            </c:numRef>
          </c:val>
        </c:ser>
        <c:axId val="94616192"/>
        <c:axId val="94622080"/>
      </c:barChart>
      <c:catAx>
        <c:axId val="94616192"/>
        <c:scaling>
          <c:orientation val="minMax"/>
        </c:scaling>
        <c:axPos val="b"/>
        <c:tickLblPos val="nextTo"/>
        <c:txPr>
          <a:bodyPr/>
          <a:lstStyle/>
          <a:p>
            <a:pPr>
              <a:defRPr sz="1050"/>
            </a:pPr>
            <a:endParaRPr lang="fr-FR"/>
          </a:p>
        </c:txPr>
        <c:crossAx val="94622080"/>
        <c:crosses val="autoZero"/>
        <c:auto val="1"/>
        <c:lblAlgn val="ctr"/>
        <c:lblOffset val="100"/>
      </c:catAx>
      <c:valAx>
        <c:axId val="94622080"/>
        <c:scaling>
          <c:orientation val="minMax"/>
          <c:max val="35000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1"/>
        <c:tickLblPos val="nextTo"/>
        <c:crossAx val="94616192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4.8609248921284269E-4"/>
          <c:y val="0.92044001425029665"/>
          <c:w val="0.29775952154587487"/>
          <c:h val="6.7706938294763194E-2"/>
        </c:manualLayout>
      </c:layout>
    </c:legend>
    <c:plotVisOnly val="1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30522443581724068"/>
          <c:y val="2.0020281555714631E-2"/>
          <c:w val="0.65937632602725249"/>
          <c:h val="0.79647816750178968"/>
        </c:manualLayout>
      </c:layout>
      <c:barChart>
        <c:barDir val="bar"/>
        <c:grouping val="percentStacked"/>
        <c:ser>
          <c:idx val="0"/>
          <c:order val="0"/>
          <c:tx>
            <c:strRef>
              <c:f>'GA Enc 1 Structures par niveaux'!$B$3</c:f>
              <c:strCache>
                <c:ptCount val="1"/>
                <c:pt idx="0">
                  <c:v>Communes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Lbls>
            <c:dLbl>
              <c:idx val="1"/>
              <c:layout>
                <c:manualLayout>
                  <c:x val="3.6111111111111212E-2"/>
                  <c:y val="6.4816637503646163E-2"/>
                </c:manualLayout>
              </c:layout>
              <c:numFmt formatCode="0.0&quot; Md€&quot;" sourceLinked="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Val val="1"/>
            </c:dLbl>
            <c:dLbl>
              <c:idx val="2"/>
              <c:layout>
                <c:manualLayout>
                  <c:x val="2.4664613986621087E-5"/>
                  <c:y val="1.9883878151594703E-6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chemeClr val="bg1"/>
                        </a:solidFill>
                      </a:defRPr>
                    </a:pPr>
                    <a:r>
                      <a:rPr lang="en-US" sz="900" b="1">
                        <a:solidFill>
                          <a:schemeClr val="bg1"/>
                        </a:solidFill>
                      </a:rPr>
                      <a:t>0,6 Md€</a:t>
                    </a:r>
                  </a:p>
                </c:rich>
              </c:tx>
              <c:numFmt formatCode="0.0&quot; Md€&quot;" sourceLinked="0"/>
              <c:spPr/>
              <c:showVal val="1"/>
            </c:dLbl>
            <c:numFmt formatCode="0.0&quot; Md€&quot;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'GA Enc 1 Structures par niveaux'!$A$4:$A$7</c:f>
              <c:strCache>
                <c:ptCount val="4"/>
                <c:pt idx="0">
                  <c:v>Taxes ménages</c:v>
                </c:pt>
                <c:pt idx="1">
                  <c:v>Impôts économiques</c:v>
                </c:pt>
                <c:pt idx="2">
                  <c:v>TEOM</c:v>
                </c:pt>
                <c:pt idx="3">
                  <c:v>Taxes annexes : TASA + GEMAPI</c:v>
                </c:pt>
              </c:strCache>
            </c:strRef>
          </c:cat>
          <c:val>
            <c:numRef>
              <c:f>'GA Enc 1 Structures par niveaux'!$B$4:$B$7</c:f>
              <c:numCache>
                <c:formatCode>#,##0.0</c:formatCode>
                <c:ptCount val="4"/>
                <c:pt idx="0">
                  <c:v>33.906535847999997</c:v>
                </c:pt>
                <c:pt idx="1">
                  <c:v>0.86526131499999992</c:v>
                </c:pt>
                <c:pt idx="2">
                  <c:v>0.61884510400000003</c:v>
                </c:pt>
              </c:numCache>
            </c:numRef>
          </c:val>
        </c:ser>
        <c:ser>
          <c:idx val="1"/>
          <c:order val="1"/>
          <c:tx>
            <c:strRef>
              <c:f>'GA Enc 1 Structures par niveaux'!$C$3</c:f>
              <c:strCache>
                <c:ptCount val="1"/>
                <c:pt idx="0">
                  <c:v>GFP+Syndicats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dLbls>
            <c:dLbl>
              <c:idx val="3"/>
              <c:numFmt formatCode="0.000&quot; Md€&quot;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</c:dLbl>
            <c:numFmt formatCode="0.0&quot; Md€&quot;" sourceLinked="0"/>
            <c:showVal val="1"/>
          </c:dLbls>
          <c:cat>
            <c:strRef>
              <c:f>'GA Enc 1 Structures par niveaux'!$A$4:$A$7</c:f>
              <c:strCache>
                <c:ptCount val="4"/>
                <c:pt idx="0">
                  <c:v>Taxes ménages</c:v>
                </c:pt>
                <c:pt idx="1">
                  <c:v>Impôts économiques</c:v>
                </c:pt>
                <c:pt idx="2">
                  <c:v>TEOM</c:v>
                </c:pt>
                <c:pt idx="3">
                  <c:v>Taxes annexes : TASA + GEMAPI</c:v>
                </c:pt>
              </c:strCache>
            </c:strRef>
          </c:cat>
          <c:val>
            <c:numRef>
              <c:f>'GA Enc 1 Structures par niveaux'!$C$4:$C$7</c:f>
              <c:numCache>
                <c:formatCode>#,##0.0</c:formatCode>
                <c:ptCount val="4"/>
                <c:pt idx="0">
                  <c:v>9.0620547580000022</c:v>
                </c:pt>
                <c:pt idx="1">
                  <c:v>13.161907350499998</c:v>
                </c:pt>
                <c:pt idx="2">
                  <c:v>6.2999381839999993</c:v>
                </c:pt>
                <c:pt idx="3" formatCode="#,##0.000">
                  <c:v>0.154</c:v>
                </c:pt>
              </c:numCache>
            </c:numRef>
          </c:val>
        </c:ser>
        <c:ser>
          <c:idx val="2"/>
          <c:order val="2"/>
          <c:tx>
            <c:strRef>
              <c:f>'GA Enc 1 Structures par niveaux'!$D$3</c:f>
              <c:strCache>
                <c:ptCount val="1"/>
                <c:pt idx="0">
                  <c:v>Départements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dLbls>
            <c:numFmt formatCode="0.0&quot; Md€&quot;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'GA Enc 1 Structures par niveaux'!$A$4:$A$7</c:f>
              <c:strCache>
                <c:ptCount val="4"/>
                <c:pt idx="0">
                  <c:v>Taxes ménages</c:v>
                </c:pt>
                <c:pt idx="1">
                  <c:v>Impôts économiques</c:v>
                </c:pt>
                <c:pt idx="2">
                  <c:v>TEOM</c:v>
                </c:pt>
                <c:pt idx="3">
                  <c:v>Taxes annexes : TASA + GEMAPI</c:v>
                </c:pt>
              </c:strCache>
            </c:strRef>
          </c:cat>
          <c:val>
            <c:numRef>
              <c:f>'GA Enc 1 Structures par niveaux'!$D$4:$D$7</c:f>
              <c:numCache>
                <c:formatCode>#,##0.0</c:formatCode>
                <c:ptCount val="4"/>
                <c:pt idx="0">
                  <c:v>14.493792423999999</c:v>
                </c:pt>
                <c:pt idx="1">
                  <c:v>4.4847303541999999</c:v>
                </c:pt>
              </c:numCache>
            </c:numRef>
          </c:val>
        </c:ser>
        <c:ser>
          <c:idx val="3"/>
          <c:order val="3"/>
          <c:tx>
            <c:strRef>
              <c:f>'GA Enc 1 Structures par niveaux'!$E$3</c:f>
              <c:strCache>
                <c:ptCount val="1"/>
                <c:pt idx="0">
                  <c:v>Régions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dLbls>
            <c:dLbl>
              <c:idx val="1"/>
              <c:numFmt formatCode="0.0&quot; Md€&quot;" sourceLinked="0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</c:dLbl>
            <c:numFmt formatCode="0.00&quot; Md€&quot;" sourceLinked="0"/>
            <c:showVal val="1"/>
          </c:dLbls>
          <c:cat>
            <c:strRef>
              <c:f>'GA Enc 1 Structures par niveaux'!$A$4:$A$7</c:f>
              <c:strCache>
                <c:ptCount val="4"/>
                <c:pt idx="0">
                  <c:v>Taxes ménages</c:v>
                </c:pt>
                <c:pt idx="1">
                  <c:v>Impôts économiques</c:v>
                </c:pt>
                <c:pt idx="2">
                  <c:v>TEOM</c:v>
                </c:pt>
                <c:pt idx="3">
                  <c:v>Taxes annexes : TASA + GEMAPI</c:v>
                </c:pt>
              </c:strCache>
            </c:strRef>
          </c:cat>
          <c:val>
            <c:numRef>
              <c:f>'GA Enc 1 Structures par niveaux'!$E$4:$E$7</c:f>
              <c:numCache>
                <c:formatCode>#,##0.0</c:formatCode>
                <c:ptCount val="4"/>
                <c:pt idx="1">
                  <c:v>9.4798483513999994</c:v>
                </c:pt>
                <c:pt idx="3" formatCode="#,##0.00">
                  <c:v>8.0335249000000011E-2</c:v>
                </c:pt>
              </c:numCache>
            </c:numRef>
          </c:val>
        </c:ser>
        <c:overlap val="100"/>
        <c:axId val="51557888"/>
        <c:axId val="51559424"/>
      </c:barChart>
      <c:catAx>
        <c:axId val="51557888"/>
        <c:scaling>
          <c:orientation val="maxMin"/>
        </c:scaling>
        <c:axPos val="l"/>
        <c:tickLblPos val="nextTo"/>
        <c:crossAx val="51559424"/>
        <c:crosses val="autoZero"/>
        <c:auto val="1"/>
        <c:lblAlgn val="ctr"/>
        <c:lblOffset val="100"/>
      </c:catAx>
      <c:valAx>
        <c:axId val="51559424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numFmt formatCode="0%" sourceLinked="1"/>
        <c:tickLblPos val="nextTo"/>
        <c:crossAx val="51557888"/>
        <c:crosses val="max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25676642042619258"/>
          <c:y val="0.91000676051857265"/>
          <c:w val="0.7154558694073595"/>
          <c:h val="8.949839603382985E-2"/>
        </c:manualLayout>
      </c:layout>
    </c:legend>
    <c:plotVisOnly val="1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6071741032370933E-2"/>
          <c:y val="0.10695610965296004"/>
          <c:w val="0.67087270341208116"/>
          <c:h val="0.78632327209098862"/>
        </c:manualLayout>
      </c:layout>
      <c:lineChart>
        <c:grouping val="standard"/>
        <c:ser>
          <c:idx val="0"/>
          <c:order val="0"/>
          <c:tx>
            <c:strRef>
              <c:f>'Graph Encadré 2 - effets'!$B$43</c:f>
              <c:strCache>
                <c:ptCount val="1"/>
                <c:pt idx="0">
                  <c:v>Produit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effets'!$C$43:$I$43</c:f>
              <c:numCache>
                <c:formatCode>0.0</c:formatCode>
                <c:ptCount val="7"/>
                <c:pt idx="0">
                  <c:v>100</c:v>
                </c:pt>
                <c:pt idx="1">
                  <c:v>105.22</c:v>
                </c:pt>
                <c:pt idx="2">
                  <c:v>107.77684600000001</c:v>
                </c:pt>
                <c:pt idx="3">
                  <c:v>111.4843695024</c:v>
                </c:pt>
                <c:pt idx="4">
                  <c:v>119.288275367568</c:v>
                </c:pt>
                <c:pt idx="5">
                  <c:v>122.15119397638964</c:v>
                </c:pt>
                <c:pt idx="6">
                  <c:v>124.98766685171539</c:v>
                </c:pt>
              </c:numCache>
            </c:numRef>
          </c:val>
        </c:ser>
        <c:ser>
          <c:idx val="1"/>
          <c:order val="1"/>
          <c:tx>
            <c:strRef>
              <c:f>'Graph Encadré 2 - effets'!$B$44</c:f>
              <c:strCache>
                <c:ptCount val="1"/>
                <c:pt idx="0">
                  <c:v>Effet base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effets'!$C$44:$I$44</c:f>
              <c:numCache>
                <c:formatCode>0.0</c:formatCode>
                <c:ptCount val="7"/>
                <c:pt idx="0">
                  <c:v>100</c:v>
                </c:pt>
                <c:pt idx="1">
                  <c:v>103.36</c:v>
                </c:pt>
                <c:pt idx="2">
                  <c:v>105.768288</c:v>
                </c:pt>
                <c:pt idx="3">
                  <c:v>108.6028781184</c:v>
                </c:pt>
                <c:pt idx="4">
                  <c:v>110.5577299245312</c:v>
                </c:pt>
                <c:pt idx="5">
                  <c:v>112.43721133324823</c:v>
                </c:pt>
                <c:pt idx="6">
                  <c:v>115.0188371677864</c:v>
                </c:pt>
              </c:numCache>
            </c:numRef>
          </c:val>
        </c:ser>
        <c:ser>
          <c:idx val="2"/>
          <c:order val="2"/>
          <c:tx>
            <c:strRef>
              <c:f>'Graph Encadré 2 - effets'!$B$45</c:f>
              <c:strCache>
                <c:ptCount val="1"/>
                <c:pt idx="0">
                  <c:v>Effet taux</c:v>
                </c:pt>
              </c:strCache>
            </c:strRef>
          </c:tx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effets'!$C$45:$I$45</c:f>
              <c:numCache>
                <c:formatCode>0.0</c:formatCode>
                <c:ptCount val="7"/>
                <c:pt idx="0">
                  <c:v>100</c:v>
                </c:pt>
                <c:pt idx="1">
                  <c:v>101.8</c:v>
                </c:pt>
                <c:pt idx="2">
                  <c:v>101.89162</c:v>
                </c:pt>
                <c:pt idx="3">
                  <c:v>102.645617988</c:v>
                </c:pt>
                <c:pt idx="4">
                  <c:v>107.88054450538799</c:v>
                </c:pt>
                <c:pt idx="5">
                  <c:v>108.6357083169257</c:v>
                </c:pt>
                <c:pt idx="6">
                  <c:v>108.66339955897568</c:v>
                </c:pt>
              </c:numCache>
            </c:numRef>
          </c:val>
        </c:ser>
        <c:marker val="1"/>
        <c:axId val="51694592"/>
        <c:axId val="51696384"/>
      </c:lineChart>
      <c:catAx>
        <c:axId val="51694592"/>
        <c:scaling>
          <c:orientation val="minMax"/>
        </c:scaling>
        <c:axPos val="b"/>
        <c:numFmt formatCode="General" sourceLinked="1"/>
        <c:tickLblPos val="nextTo"/>
        <c:crossAx val="51696384"/>
        <c:crosses val="autoZero"/>
        <c:auto val="1"/>
        <c:lblAlgn val="ctr"/>
        <c:lblOffset val="100"/>
      </c:catAx>
      <c:valAx>
        <c:axId val="51696384"/>
        <c:scaling>
          <c:orientation val="minMax"/>
          <c:max val="125"/>
          <c:min val="100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" sourceLinked="0"/>
        <c:tickLblPos val="nextTo"/>
        <c:crossAx val="516945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6071741032370933E-2"/>
          <c:y val="0.10695610965296004"/>
          <c:w val="0.67087270341208116"/>
          <c:h val="0.78632327209098862"/>
        </c:manualLayout>
      </c:layout>
      <c:lineChart>
        <c:grouping val="standard"/>
        <c:ser>
          <c:idx val="0"/>
          <c:order val="0"/>
          <c:tx>
            <c:strRef>
              <c:f>'Graph Encadré 2 - effets'!$B$29</c:f>
              <c:strCache>
                <c:ptCount val="1"/>
                <c:pt idx="0">
                  <c:v>Produit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effets'!$C$29:$I$29</c:f>
              <c:numCache>
                <c:formatCode>0.0</c:formatCode>
                <c:ptCount val="7"/>
                <c:pt idx="0">
                  <c:v>100</c:v>
                </c:pt>
                <c:pt idx="1">
                  <c:v>103.35</c:v>
                </c:pt>
                <c:pt idx="2">
                  <c:v>106.25413499999999</c:v>
                </c:pt>
                <c:pt idx="3">
                  <c:v>110.5999291215</c:v>
                </c:pt>
                <c:pt idx="4">
                  <c:v>114.4709266407525</c:v>
                </c:pt>
                <c:pt idx="5">
                  <c:v>117.3326998067713</c:v>
                </c:pt>
                <c:pt idx="6">
                  <c:v>120.97470680877348</c:v>
                </c:pt>
              </c:numCache>
            </c:numRef>
          </c:val>
        </c:ser>
        <c:ser>
          <c:idx val="1"/>
          <c:order val="1"/>
          <c:tx>
            <c:strRef>
              <c:f>'Graph Encadré 2 - effets'!$B$30</c:f>
              <c:strCache>
                <c:ptCount val="1"/>
                <c:pt idx="0">
                  <c:v>Effet base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effets'!$C$30:$I$30</c:f>
              <c:numCache>
                <c:formatCode>0.0</c:formatCode>
                <c:ptCount val="7"/>
                <c:pt idx="0">
                  <c:v>100</c:v>
                </c:pt>
                <c:pt idx="1">
                  <c:v>103.07</c:v>
                </c:pt>
                <c:pt idx="2">
                  <c:v>105.358154</c:v>
                </c:pt>
                <c:pt idx="3">
                  <c:v>107.89728551139999</c:v>
                </c:pt>
                <c:pt idx="4">
                  <c:v>109.73153936509379</c:v>
                </c:pt>
                <c:pt idx="5">
                  <c:v>111.5969755343004</c:v>
                </c:pt>
                <c:pt idx="6">
                  <c:v>114.07852400016398</c:v>
                </c:pt>
              </c:numCache>
            </c:numRef>
          </c:val>
        </c:ser>
        <c:ser>
          <c:idx val="2"/>
          <c:order val="2"/>
          <c:tx>
            <c:strRef>
              <c:f>'Graph Encadré 2 - effets'!$B$31</c:f>
              <c:strCache>
                <c:ptCount val="1"/>
                <c:pt idx="0">
                  <c:v>Effet taux</c:v>
                </c:pt>
              </c:strCache>
            </c:strRef>
          </c:tx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effets'!$C$31:$I$31</c:f>
              <c:numCache>
                <c:formatCode>0.0</c:formatCode>
                <c:ptCount val="7"/>
                <c:pt idx="0">
                  <c:v>100</c:v>
                </c:pt>
                <c:pt idx="1">
                  <c:v>100.27</c:v>
                </c:pt>
                <c:pt idx="2">
                  <c:v>100.85156600000001</c:v>
                </c:pt>
                <c:pt idx="3">
                  <c:v>102.49544652579999</c:v>
                </c:pt>
                <c:pt idx="4">
                  <c:v>104.34036456326439</c:v>
                </c:pt>
                <c:pt idx="5">
                  <c:v>105.07074711520723</c:v>
                </c:pt>
                <c:pt idx="6">
                  <c:v>105.99832217781498</c:v>
                </c:pt>
              </c:numCache>
            </c:numRef>
          </c:val>
        </c:ser>
        <c:marker val="1"/>
        <c:axId val="51713536"/>
        <c:axId val="51715072"/>
      </c:lineChart>
      <c:catAx>
        <c:axId val="51713536"/>
        <c:scaling>
          <c:orientation val="minMax"/>
        </c:scaling>
        <c:axPos val="b"/>
        <c:numFmt formatCode="General" sourceLinked="1"/>
        <c:tickLblPos val="nextTo"/>
        <c:crossAx val="51715072"/>
        <c:crosses val="autoZero"/>
        <c:auto val="1"/>
        <c:lblAlgn val="ctr"/>
        <c:lblOffset val="100"/>
      </c:catAx>
      <c:valAx>
        <c:axId val="51715072"/>
        <c:scaling>
          <c:orientation val="minMax"/>
          <c:max val="125"/>
          <c:min val="100"/>
        </c:scaling>
        <c:axPos val="l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sysDot"/>
            </a:ln>
          </c:spPr>
        </c:majorGridlines>
        <c:numFmt formatCode="0" sourceLinked="0"/>
        <c:tickLblPos val="nextTo"/>
        <c:crossAx val="51713536"/>
        <c:crosses val="autoZero"/>
        <c:crossBetween val="between"/>
      </c:valAx>
      <c:spPr>
        <a:noFill/>
      </c:spPr>
    </c:plotArea>
    <c:legend>
      <c:legendPos val="r"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6071741032370933E-2"/>
          <c:y val="0.10695610965296004"/>
          <c:w val="0.67087270341208161"/>
          <c:h val="0.78632327209098862"/>
        </c:manualLayout>
      </c:layout>
      <c:lineChart>
        <c:grouping val="standard"/>
        <c:ser>
          <c:idx val="0"/>
          <c:order val="0"/>
          <c:tx>
            <c:strRef>
              <c:f>'Graph Encadré 2 - effets'!$B$11</c:f>
              <c:strCache>
                <c:ptCount val="1"/>
                <c:pt idx="0">
                  <c:v>Produit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effets'!$C$11:$I$11</c:f>
              <c:numCache>
                <c:formatCode>0.0</c:formatCode>
                <c:ptCount val="7"/>
                <c:pt idx="0">
                  <c:v>100</c:v>
                </c:pt>
                <c:pt idx="1">
                  <c:v>103.06</c:v>
                </c:pt>
                <c:pt idx="2">
                  <c:v>104.61620600000001</c:v>
                </c:pt>
                <c:pt idx="3">
                  <c:v>110.32825084759999</c:v>
                </c:pt>
                <c:pt idx="4">
                  <c:v>110.54890734929519</c:v>
                </c:pt>
                <c:pt idx="5">
                  <c:v>112.42823877423321</c:v>
                </c:pt>
                <c:pt idx="6">
                  <c:v>114.86381668209494</c:v>
                </c:pt>
              </c:numCache>
            </c:numRef>
          </c:val>
        </c:ser>
        <c:ser>
          <c:idx val="1"/>
          <c:order val="1"/>
          <c:tx>
            <c:strRef>
              <c:f>'Graph Encadré 2 - effets'!$B$12</c:f>
              <c:strCache>
                <c:ptCount val="1"/>
                <c:pt idx="0">
                  <c:v>Effet base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effets'!$C$12:$I$12</c:f>
              <c:numCache>
                <c:formatCode>0.0</c:formatCode>
                <c:ptCount val="7"/>
                <c:pt idx="0">
                  <c:v>100</c:v>
                </c:pt>
                <c:pt idx="1">
                  <c:v>102.9</c:v>
                </c:pt>
                <c:pt idx="2">
                  <c:v>104.13480000000001</c:v>
                </c:pt>
                <c:pt idx="3">
                  <c:v>108.68549076000001</c:v>
                </c:pt>
                <c:pt idx="4">
                  <c:v>108.03337781544002</c:v>
                </c:pt>
                <c:pt idx="5">
                  <c:v>109.43781172704074</c:v>
                </c:pt>
                <c:pt idx="6">
                  <c:v>111.51447081102955</c:v>
                </c:pt>
              </c:numCache>
            </c:numRef>
          </c:val>
        </c:ser>
        <c:ser>
          <c:idx val="2"/>
          <c:order val="2"/>
          <c:tx>
            <c:strRef>
              <c:f>'Graph Encadré 2 - effets'!$B$13</c:f>
              <c:strCache>
                <c:ptCount val="1"/>
                <c:pt idx="0">
                  <c:v>Effet taux</c:v>
                </c:pt>
              </c:strCache>
            </c:strRef>
          </c:tx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effets'!$C$13:$I$13</c:f>
              <c:numCache>
                <c:formatCode>0.0</c:formatCode>
                <c:ptCount val="7"/>
                <c:pt idx="0">
                  <c:v>100</c:v>
                </c:pt>
                <c:pt idx="1">
                  <c:v>100.16</c:v>
                </c:pt>
                <c:pt idx="2">
                  <c:v>100.470496</c:v>
                </c:pt>
                <c:pt idx="3">
                  <c:v>101.52543620799999</c:v>
                </c:pt>
                <c:pt idx="4">
                  <c:v>102.33763969766397</c:v>
                </c:pt>
                <c:pt idx="5">
                  <c:v>102.74699025645462</c:v>
                </c:pt>
                <c:pt idx="6">
                  <c:v>103.01800599265407</c:v>
                </c:pt>
              </c:numCache>
            </c:numRef>
          </c:val>
        </c:ser>
        <c:marker val="1"/>
        <c:axId val="51761152"/>
        <c:axId val="51762688"/>
      </c:lineChart>
      <c:catAx>
        <c:axId val="51761152"/>
        <c:scaling>
          <c:orientation val="minMax"/>
        </c:scaling>
        <c:axPos val="b"/>
        <c:numFmt formatCode="General" sourceLinked="1"/>
        <c:tickLblPos val="nextTo"/>
        <c:crossAx val="51762688"/>
        <c:crosses val="autoZero"/>
        <c:auto val="1"/>
        <c:lblAlgn val="ctr"/>
        <c:lblOffset val="100"/>
      </c:catAx>
      <c:valAx>
        <c:axId val="51762688"/>
        <c:scaling>
          <c:orientation val="minMax"/>
          <c:max val="125"/>
          <c:min val="100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" sourceLinked="0"/>
        <c:tickLblPos val="nextTo"/>
        <c:spPr>
          <a:noFill/>
        </c:spPr>
        <c:crossAx val="51761152"/>
        <c:crosses val="autoZero"/>
        <c:crossBetween val="between"/>
      </c:valAx>
      <c:spPr>
        <a:noFill/>
      </c:spPr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6071741032370933E-2"/>
          <c:y val="0.10695610965296004"/>
          <c:w val="0.67087270341208272"/>
          <c:h val="0.78632327209098862"/>
        </c:manualLayout>
      </c:layout>
      <c:lineChart>
        <c:grouping val="standard"/>
        <c:ser>
          <c:idx val="0"/>
          <c:order val="0"/>
          <c:tx>
            <c:strRef>
              <c:f>'Graph Encadré 2 - effets'!$B$78</c:f>
              <c:strCache>
                <c:ptCount val="1"/>
                <c:pt idx="0">
                  <c:v>Produit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effets'!$C$78:$I$78</c:f>
              <c:numCache>
                <c:formatCode>0.0</c:formatCode>
                <c:ptCount val="7"/>
                <c:pt idx="0">
                  <c:v>100</c:v>
                </c:pt>
                <c:pt idx="1">
                  <c:v>104.08</c:v>
                </c:pt>
                <c:pt idx="2">
                  <c:v>104.67325599999998</c:v>
                </c:pt>
                <c:pt idx="3">
                  <c:v>108.57756844879998</c:v>
                </c:pt>
                <c:pt idx="4">
                  <c:v>111.7263179338152</c:v>
                </c:pt>
                <c:pt idx="5">
                  <c:v>115.30156010769728</c:v>
                </c:pt>
                <c:pt idx="6">
                  <c:v>119.67777317080488</c:v>
                </c:pt>
              </c:numCache>
            </c:numRef>
          </c:val>
        </c:ser>
        <c:ser>
          <c:idx val="1"/>
          <c:order val="1"/>
          <c:tx>
            <c:strRef>
              <c:f>'Graph Encadré 2 - effets'!$B$79</c:f>
              <c:strCache>
                <c:ptCount val="1"/>
                <c:pt idx="0">
                  <c:v>Effet base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effets'!$C$79:$I$79</c:f>
              <c:numCache>
                <c:formatCode>0.0</c:formatCode>
                <c:ptCount val="7"/>
                <c:pt idx="0">
                  <c:v>100</c:v>
                </c:pt>
                <c:pt idx="1">
                  <c:v>103.78</c:v>
                </c:pt>
                <c:pt idx="2">
                  <c:v>103.93567000000002</c:v>
                </c:pt>
                <c:pt idx="3">
                  <c:v>107.07452723400002</c:v>
                </c:pt>
                <c:pt idx="4">
                  <c:v>109.43016683314801</c:v>
                </c:pt>
                <c:pt idx="5">
                  <c:v>112.27535117080984</c:v>
                </c:pt>
                <c:pt idx="6">
                  <c:v>115.98968924838304</c:v>
                </c:pt>
              </c:numCache>
            </c:numRef>
          </c:val>
        </c:ser>
        <c:ser>
          <c:idx val="2"/>
          <c:order val="2"/>
          <c:tx>
            <c:strRef>
              <c:f>'Graph Encadré 2 - effets'!$B$80</c:f>
              <c:strCache>
                <c:ptCount val="1"/>
                <c:pt idx="0">
                  <c:v>Effet taux</c:v>
                </c:pt>
              </c:strCache>
            </c:strRef>
          </c:tx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effets'!$C$80:$I$80</c:f>
              <c:numCache>
                <c:formatCode>0.0</c:formatCode>
                <c:ptCount val="7"/>
                <c:pt idx="0">
                  <c:v>100</c:v>
                </c:pt>
                <c:pt idx="1">
                  <c:v>100.29</c:v>
                </c:pt>
                <c:pt idx="2">
                  <c:v>100.711218</c:v>
                </c:pt>
                <c:pt idx="3">
                  <c:v>101.4061254042</c:v>
                </c:pt>
                <c:pt idx="4">
                  <c:v>102.11596828202941</c:v>
                </c:pt>
                <c:pt idx="5">
                  <c:v>102.62654812343955</c:v>
                </c:pt>
                <c:pt idx="6">
                  <c:v>103.11054518704449</c:v>
                </c:pt>
              </c:numCache>
            </c:numRef>
          </c:val>
        </c:ser>
        <c:marker val="1"/>
        <c:axId val="51772416"/>
        <c:axId val="53682176"/>
      </c:lineChart>
      <c:catAx>
        <c:axId val="51772416"/>
        <c:scaling>
          <c:orientation val="minMax"/>
        </c:scaling>
        <c:axPos val="b"/>
        <c:numFmt formatCode="General" sourceLinked="1"/>
        <c:tickLblPos val="nextTo"/>
        <c:crossAx val="53682176"/>
        <c:crosses val="autoZero"/>
        <c:auto val="1"/>
        <c:lblAlgn val="ctr"/>
        <c:lblOffset val="100"/>
      </c:catAx>
      <c:valAx>
        <c:axId val="53682176"/>
        <c:scaling>
          <c:orientation val="minMax"/>
          <c:max val="125"/>
          <c:min val="100"/>
        </c:scaling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" sourceLinked="0"/>
        <c:tickLblPos val="nextTo"/>
        <c:crossAx val="517724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6071741032370933E-2"/>
          <c:y val="0.10695610965296004"/>
          <c:w val="0.67087270341208294"/>
          <c:h val="0.78632327209098862"/>
        </c:manualLayout>
      </c:layout>
      <c:lineChart>
        <c:grouping val="standard"/>
        <c:ser>
          <c:idx val="0"/>
          <c:order val="0"/>
          <c:tx>
            <c:strRef>
              <c:f>'Graph Encadré 2 - effets'!$B$93</c:f>
              <c:strCache>
                <c:ptCount val="1"/>
                <c:pt idx="0">
                  <c:v>Produit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effets'!$C$93:$I$93</c:f>
              <c:numCache>
                <c:formatCode>0.0</c:formatCode>
                <c:ptCount val="7"/>
                <c:pt idx="0">
                  <c:v>100</c:v>
                </c:pt>
                <c:pt idx="1">
                  <c:v>103</c:v>
                </c:pt>
                <c:pt idx="2">
                  <c:v>105.47200000000001</c:v>
                </c:pt>
                <c:pt idx="3">
                  <c:v>108.61506560000002</c:v>
                </c:pt>
                <c:pt idx="4">
                  <c:v>110.89598197760002</c:v>
                </c:pt>
                <c:pt idx="5">
                  <c:v>112.6703176892416</c:v>
                </c:pt>
                <c:pt idx="6">
                  <c:v>114.77594565434524</c:v>
                </c:pt>
              </c:numCache>
            </c:numRef>
          </c:val>
        </c:ser>
        <c:ser>
          <c:idx val="1"/>
          <c:order val="1"/>
          <c:tx>
            <c:strRef>
              <c:f>'Graph Encadré 2 - effets'!$B$94</c:f>
              <c:strCache>
                <c:ptCount val="1"/>
                <c:pt idx="0">
                  <c:v>Effet base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effets'!$C$94:$I$94</c:f>
              <c:numCache>
                <c:formatCode>0.0</c:formatCode>
                <c:ptCount val="7"/>
                <c:pt idx="0">
                  <c:v>100</c:v>
                </c:pt>
                <c:pt idx="1">
                  <c:v>103.3</c:v>
                </c:pt>
                <c:pt idx="2">
                  <c:v>105.46929999999999</c:v>
                </c:pt>
                <c:pt idx="3">
                  <c:v>107.73688995000001</c:v>
                </c:pt>
                <c:pt idx="4">
                  <c:v>110.32257530880001</c:v>
                </c:pt>
                <c:pt idx="5">
                  <c:v>112.30838166435841</c:v>
                </c:pt>
                <c:pt idx="6">
                  <c:v>115.07854651397697</c:v>
                </c:pt>
              </c:numCache>
            </c:numRef>
          </c:val>
        </c:ser>
        <c:ser>
          <c:idx val="2"/>
          <c:order val="2"/>
          <c:tx>
            <c:strRef>
              <c:f>'Graph Encadré 2 - effets'!$B$95</c:f>
              <c:strCache>
                <c:ptCount val="1"/>
                <c:pt idx="0">
                  <c:v>Effet taux</c:v>
                </c:pt>
              </c:strCache>
            </c:strRef>
          </c:tx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effets'!$C$95:$I$95</c:f>
              <c:numCache>
                <c:formatCode>0.0</c:formatCode>
                <c:ptCount val="7"/>
                <c:pt idx="0">
                  <c:v>100</c:v>
                </c:pt>
                <c:pt idx="1">
                  <c:v>99.7</c:v>
                </c:pt>
                <c:pt idx="2">
                  <c:v>99.8994</c:v>
                </c:pt>
                <c:pt idx="3">
                  <c:v>100.70858514</c:v>
                </c:pt>
                <c:pt idx="4">
                  <c:v>100.40645938457999</c:v>
                </c:pt>
                <c:pt idx="5">
                  <c:v>100.10524000642624</c:v>
                </c:pt>
                <c:pt idx="6">
                  <c:v>99.521286099372759</c:v>
                </c:pt>
              </c:numCache>
            </c:numRef>
          </c:val>
        </c:ser>
        <c:marker val="1"/>
        <c:axId val="53691136"/>
        <c:axId val="53692672"/>
      </c:lineChart>
      <c:catAx>
        <c:axId val="53691136"/>
        <c:scaling>
          <c:orientation val="minMax"/>
        </c:scaling>
        <c:axPos val="b"/>
        <c:numFmt formatCode="General" sourceLinked="1"/>
        <c:tickLblPos val="nextTo"/>
        <c:crossAx val="53692672"/>
        <c:crosses val="autoZero"/>
        <c:auto val="1"/>
        <c:lblAlgn val="ctr"/>
        <c:lblOffset val="100"/>
      </c:catAx>
      <c:valAx>
        <c:axId val="53692672"/>
        <c:scaling>
          <c:orientation val="minMax"/>
          <c:max val="120"/>
          <c:min val="95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tickLblPos val="nextTo"/>
        <c:crossAx val="5369113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816775021766346"/>
          <c:y val="0.33742241778601811"/>
          <c:w val="0.25183224978233643"/>
          <c:h val="0.41285190378600239"/>
        </c:manualLayout>
      </c:layout>
    </c:legend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6071741032370933E-2"/>
          <c:y val="0.10695610965296004"/>
          <c:w val="0.67087270341208238"/>
          <c:h val="0.78632327209098862"/>
        </c:manualLayout>
      </c:layout>
      <c:lineChart>
        <c:grouping val="standard"/>
        <c:ser>
          <c:idx val="0"/>
          <c:order val="0"/>
          <c:tx>
            <c:strRef>
              <c:f>'Graph Encadré 2 - effets'!$B$60</c:f>
              <c:strCache>
                <c:ptCount val="1"/>
                <c:pt idx="0">
                  <c:v>Produit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effets'!$C$60:$I$60</c:f>
              <c:numCache>
                <c:formatCode>0.0</c:formatCode>
                <c:ptCount val="7"/>
                <c:pt idx="0">
                  <c:v>100</c:v>
                </c:pt>
                <c:pt idx="1">
                  <c:v>101.83</c:v>
                </c:pt>
                <c:pt idx="2">
                  <c:v>102.970496</c:v>
                </c:pt>
                <c:pt idx="3">
                  <c:v>105.67862004479998</c:v>
                </c:pt>
                <c:pt idx="4">
                  <c:v>106.41837038511359</c:v>
                </c:pt>
                <c:pt idx="5">
                  <c:v>107.2697173481945</c:v>
                </c:pt>
                <c:pt idx="6">
                  <c:v>108.62747306855753</c:v>
                </c:pt>
              </c:numCache>
            </c:numRef>
          </c:val>
        </c:ser>
        <c:ser>
          <c:idx val="1"/>
          <c:order val="1"/>
          <c:tx>
            <c:strRef>
              <c:f>'Graph Encadré 2 - effets'!$B$61</c:f>
              <c:strCache>
                <c:ptCount val="1"/>
                <c:pt idx="0">
                  <c:v>Effet base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effets'!$C$61:$I$61</c:f>
              <c:numCache>
                <c:formatCode>0.0</c:formatCode>
                <c:ptCount val="7"/>
                <c:pt idx="0">
                  <c:v>100</c:v>
                </c:pt>
                <c:pt idx="1">
                  <c:v>101.57</c:v>
                </c:pt>
                <c:pt idx="2">
                  <c:v>102.33177499999999</c:v>
                </c:pt>
                <c:pt idx="3">
                  <c:v>104.19421330499999</c:v>
                </c:pt>
                <c:pt idx="4">
                  <c:v>104.298407518305</c:v>
                </c:pt>
                <c:pt idx="5">
                  <c:v>104.81989955589651</c:v>
                </c:pt>
                <c:pt idx="6">
                  <c:v>105.82106586252473</c:v>
                </c:pt>
              </c:numCache>
            </c:numRef>
          </c:val>
        </c:ser>
        <c:ser>
          <c:idx val="2"/>
          <c:order val="2"/>
          <c:tx>
            <c:strRef>
              <c:f>'Graph Encadré 2 - effets'!$B$62</c:f>
              <c:strCache>
                <c:ptCount val="1"/>
                <c:pt idx="0">
                  <c:v>Effet taux</c:v>
                </c:pt>
              </c:strCache>
            </c:strRef>
          </c:tx>
          <c:marker>
            <c:symbol val="none"/>
          </c:marker>
          <c:cat>
            <c:numRef>
              <c:f>'Graph Encadré 2 - effets'!$C$10:$I$10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'Graph Encadré 2 - effets'!$C$62:$I$62</c:f>
              <c:numCache>
                <c:formatCode>0.0</c:formatCode>
                <c:ptCount val="7"/>
                <c:pt idx="0">
                  <c:v>100</c:v>
                </c:pt>
                <c:pt idx="1">
                  <c:v>100.25</c:v>
                </c:pt>
                <c:pt idx="2">
                  <c:v>100.6109</c:v>
                </c:pt>
                <c:pt idx="3">
                  <c:v>101.40572611000002</c:v>
                </c:pt>
                <c:pt idx="4">
                  <c:v>102.01416046666002</c:v>
                </c:pt>
                <c:pt idx="5">
                  <c:v>102.21818878759333</c:v>
                </c:pt>
                <c:pt idx="6">
                  <c:v>102.532693710855</c:v>
                </c:pt>
              </c:numCache>
            </c:numRef>
          </c:val>
        </c:ser>
        <c:marker val="1"/>
        <c:axId val="53702016"/>
        <c:axId val="53728384"/>
      </c:lineChart>
      <c:catAx>
        <c:axId val="53702016"/>
        <c:scaling>
          <c:orientation val="minMax"/>
        </c:scaling>
        <c:axPos val="b"/>
        <c:numFmt formatCode="General" sourceLinked="1"/>
        <c:tickLblPos val="nextTo"/>
        <c:crossAx val="53728384"/>
        <c:crosses val="autoZero"/>
        <c:auto val="1"/>
        <c:lblAlgn val="ctr"/>
        <c:lblOffset val="100"/>
      </c:catAx>
      <c:valAx>
        <c:axId val="53728384"/>
        <c:scaling>
          <c:orientation val="minMax"/>
          <c:max val="125"/>
          <c:min val="100"/>
        </c:scaling>
        <c:axPos val="l"/>
        <c:majorGridlines>
          <c:spPr>
            <a:ln>
              <a:prstDash val="sysDot"/>
            </a:ln>
          </c:spPr>
        </c:majorGridlines>
        <c:numFmt formatCode="0" sourceLinked="0"/>
        <c:tickLblPos val="nextTo"/>
        <c:crossAx val="537020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6916868442292152"/>
          <c:y val="0.45830464295411361"/>
          <c:w val="0.22760290556900725"/>
          <c:h val="0.24771114227160146"/>
        </c:manualLayout>
      </c:layout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115449193214048"/>
          <c:y val="0.12557153504654911"/>
          <c:w val="0.85176684982161366"/>
          <c:h val="0.75835901357237256"/>
        </c:manualLayout>
      </c:layout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100" b="1"/>
                </a:pPr>
                <a:endParaRPr lang="fr-FR"/>
              </a:p>
            </c:txPr>
            <c:showVal val="1"/>
          </c:dLbls>
          <c:cat>
            <c:numRef>
              <c:f>'G1 evol ctype'!$F$18:$I$18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'G1 evol ctype'!$F$20:$I$20</c:f>
              <c:numCache>
                <c:formatCode>\+0.0%;\-0.0%</c:formatCode>
                <c:ptCount val="4"/>
                <c:pt idx="0">
                  <c:v>4.2736385356837214E-2</c:v>
                </c:pt>
                <c:pt idx="1">
                  <c:v>2.6611077621550017E-2</c:v>
                </c:pt>
                <c:pt idx="2">
                  <c:v>2.8543677141707136E-2</c:v>
                </c:pt>
                <c:pt idx="3">
                  <c:v>2.13892230169761E-2</c:v>
                </c:pt>
              </c:numCache>
            </c:numRef>
          </c:val>
        </c:ser>
        <c:gapWidth val="88"/>
        <c:axId val="96798208"/>
        <c:axId val="96799744"/>
      </c:barChart>
      <c:catAx>
        <c:axId val="96798208"/>
        <c:scaling>
          <c:orientation val="minMax"/>
        </c:scaling>
        <c:axPos val="b"/>
        <c:numFmt formatCode="General" sourceLinked="1"/>
        <c:tickLblPos val="nextTo"/>
        <c:crossAx val="96799744"/>
        <c:crosses val="autoZero"/>
        <c:auto val="1"/>
        <c:lblAlgn val="ctr"/>
        <c:lblOffset val="100"/>
      </c:catAx>
      <c:valAx>
        <c:axId val="96799744"/>
        <c:scaling>
          <c:orientation val="minMax"/>
        </c:scaling>
        <c:axPos val="l"/>
        <c:numFmt formatCode="\+0%;\-0%" sourceLinked="0"/>
        <c:tickLblPos val="nextTo"/>
        <c:crossAx val="96798208"/>
        <c:crosses val="autoZero"/>
        <c:crossBetween val="between"/>
        <c:majorUnit val="1.0000000000000004E-2"/>
      </c:valAx>
      <c:spPr>
        <a:ln>
          <a:noFill/>
        </a:ln>
      </c:spPr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220453892026762"/>
          <c:y val="6.7798673383463764E-2"/>
          <c:w val="0.52744330986894461"/>
          <c:h val="0.78007041802701493"/>
        </c:manualLayout>
      </c:layout>
      <c:barChart>
        <c:barDir val="col"/>
        <c:grouping val="stacked"/>
        <c:ser>
          <c:idx val="0"/>
          <c:order val="0"/>
          <c:tx>
            <c:strRef>
              <c:f>'G2+GB Enc 1 struct par taxe'!$A$3</c:f>
              <c:strCache>
                <c:ptCount val="1"/>
                <c:pt idx="0">
                  <c:v>Taxe d'habitation (TH)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'G2+GB Enc 1 struct par taxe'!$B$2:$E$2</c:f>
              <c:strCache>
                <c:ptCount val="4"/>
                <c:pt idx="0">
                  <c:v>Communes</c:v>
                </c:pt>
                <c:pt idx="1">
                  <c:v>GFP+Synd</c:v>
                </c:pt>
                <c:pt idx="2">
                  <c:v>Départements</c:v>
                </c:pt>
                <c:pt idx="3">
                  <c:v>Régions</c:v>
                </c:pt>
              </c:strCache>
            </c:strRef>
          </c:cat>
          <c:val>
            <c:numRef>
              <c:f>'G2+GB Enc 1 struct par taxe'!$B$3:$E$3</c:f>
              <c:numCache>
                <c:formatCode>#,##0</c:formatCode>
                <c:ptCount val="4"/>
                <c:pt idx="0">
                  <c:v>15540.228754999998</c:v>
                </c:pt>
                <c:pt idx="1">
                  <c:v>7227.231444</c:v>
                </c:pt>
              </c:numCache>
            </c:numRef>
          </c:val>
        </c:ser>
        <c:ser>
          <c:idx val="1"/>
          <c:order val="1"/>
          <c:tx>
            <c:strRef>
              <c:f>'G2+GB Enc 1 struct par taxe'!$A$4</c:f>
              <c:strCache>
                <c:ptCount val="1"/>
                <c:pt idx="0">
                  <c:v>Taxe sur le foncier bâti (FB)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'G2+GB Enc 1 struct par taxe'!$B$2:$E$2</c:f>
              <c:strCache>
                <c:ptCount val="4"/>
                <c:pt idx="0">
                  <c:v>Communes</c:v>
                </c:pt>
                <c:pt idx="1">
                  <c:v>GFP+Synd</c:v>
                </c:pt>
                <c:pt idx="2">
                  <c:v>Départements</c:v>
                </c:pt>
                <c:pt idx="3">
                  <c:v>Régions</c:v>
                </c:pt>
              </c:strCache>
            </c:strRef>
          </c:cat>
          <c:val>
            <c:numRef>
              <c:f>'G2+GB Enc 1 struct par taxe'!$B$4:$E$4</c:f>
              <c:numCache>
                <c:formatCode>#,##0</c:formatCode>
                <c:ptCount val="4"/>
                <c:pt idx="0">
                  <c:v>17526.557037999999</c:v>
                </c:pt>
                <c:pt idx="1">
                  <c:v>1607.5278290000024</c:v>
                </c:pt>
                <c:pt idx="2">
                  <c:v>14493.792423999999</c:v>
                </c:pt>
              </c:numCache>
            </c:numRef>
          </c:val>
        </c:ser>
        <c:ser>
          <c:idx val="2"/>
          <c:order val="2"/>
          <c:tx>
            <c:strRef>
              <c:f>'G2+GB Enc 1 struct par taxe'!$A$5</c:f>
              <c:strCache>
                <c:ptCount val="1"/>
                <c:pt idx="0">
                  <c:v>Taxe sur le foncier non bâti (FNB &amp; add)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'G2+GB Enc 1 struct par taxe'!$B$2:$E$2</c:f>
              <c:strCache>
                <c:ptCount val="4"/>
                <c:pt idx="0">
                  <c:v>Communes</c:v>
                </c:pt>
                <c:pt idx="1">
                  <c:v>GFP+Synd</c:v>
                </c:pt>
                <c:pt idx="2">
                  <c:v>Départements</c:v>
                </c:pt>
                <c:pt idx="3">
                  <c:v>Régions</c:v>
                </c:pt>
              </c:strCache>
            </c:strRef>
          </c:cat>
          <c:val>
            <c:numRef>
              <c:f>'G2+GB Enc 1 struct par taxe'!$B$5:$E$5</c:f>
              <c:numCache>
                <c:formatCode>#,##0</c:formatCode>
                <c:ptCount val="4"/>
                <c:pt idx="0">
                  <c:v>839.75005500000009</c:v>
                </c:pt>
                <c:pt idx="1">
                  <c:v>227.29548499999999</c:v>
                </c:pt>
              </c:numCache>
            </c:numRef>
          </c:val>
        </c:ser>
        <c:ser>
          <c:idx val="3"/>
          <c:order val="3"/>
          <c:tx>
            <c:strRef>
              <c:f>'G2+GB Enc 1 struct par taxe'!$A$6</c:f>
              <c:strCache>
                <c:ptCount val="1"/>
                <c:pt idx="0">
                  <c:v>Cotisation foncière des entreprises (CFE)</c:v>
                </c:pt>
              </c:strCache>
            </c:strRef>
          </c:tx>
          <c:spPr>
            <a:solidFill>
              <a:srgbClr val="AC0000"/>
            </a:solidFill>
            <a:ln>
              <a:solidFill>
                <a:schemeClr val="tx1"/>
              </a:solidFill>
            </a:ln>
          </c:spPr>
          <c:cat>
            <c:strRef>
              <c:f>'G2+GB Enc 1 struct par taxe'!$B$2:$E$2</c:f>
              <c:strCache>
                <c:ptCount val="4"/>
                <c:pt idx="0">
                  <c:v>Communes</c:v>
                </c:pt>
                <c:pt idx="1">
                  <c:v>GFP+Synd</c:v>
                </c:pt>
                <c:pt idx="2">
                  <c:v>Départements</c:v>
                </c:pt>
                <c:pt idx="3">
                  <c:v>Régions</c:v>
                </c:pt>
              </c:strCache>
            </c:strRef>
          </c:cat>
          <c:val>
            <c:numRef>
              <c:f>'G2+GB Enc 1 struct par taxe'!$B$6:$E$6</c:f>
              <c:numCache>
                <c:formatCode>#,##0</c:formatCode>
                <c:ptCount val="4"/>
                <c:pt idx="0">
                  <c:v>640.824929</c:v>
                </c:pt>
                <c:pt idx="1">
                  <c:v>7313.2657789999994</c:v>
                </c:pt>
              </c:numCache>
            </c:numRef>
          </c:val>
        </c:ser>
        <c:ser>
          <c:idx val="4"/>
          <c:order val="4"/>
          <c:tx>
            <c:strRef>
              <c:f>'G2+GB Enc 1 struct par taxe'!$A$7</c:f>
              <c:strCache>
                <c:ptCount val="1"/>
                <c:pt idx="0">
                  <c:v>Cotisation sur la valeur ajoutée des entreprises (CVAE)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'G2+GB Enc 1 struct par taxe'!$B$2:$E$2</c:f>
              <c:strCache>
                <c:ptCount val="4"/>
                <c:pt idx="0">
                  <c:v>Communes</c:v>
                </c:pt>
                <c:pt idx="1">
                  <c:v>GFP+Synd</c:v>
                </c:pt>
                <c:pt idx="2">
                  <c:v>Départements</c:v>
                </c:pt>
                <c:pt idx="3">
                  <c:v>Régions</c:v>
                </c:pt>
              </c:strCache>
            </c:strRef>
          </c:cat>
          <c:val>
            <c:numRef>
              <c:f>'G2+GB Enc 1 struct par taxe'!$B$7:$E$7</c:f>
              <c:numCache>
                <c:formatCode>#,##0</c:formatCode>
                <c:ptCount val="4"/>
                <c:pt idx="0">
                  <c:v>125.842443</c:v>
                </c:pt>
                <c:pt idx="1">
                  <c:v>4569.48099</c:v>
                </c:pt>
                <c:pt idx="2">
                  <c:v>4199.5740697000001</c:v>
                </c:pt>
                <c:pt idx="3">
                  <c:v>8829.9564264000001</c:v>
                </c:pt>
              </c:numCache>
            </c:numRef>
          </c:val>
        </c:ser>
        <c:ser>
          <c:idx val="5"/>
          <c:order val="5"/>
          <c:tx>
            <c:strRef>
              <c:f>'G2+GB Enc 1 struct par taxe'!$A$8</c:f>
              <c:strCache>
                <c:ptCount val="1"/>
                <c:pt idx="0">
                  <c:v>Impositions forfaitaires des entreprises de réseaux (IFER)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'G2+GB Enc 1 struct par taxe'!$B$2:$E$2</c:f>
              <c:strCache>
                <c:ptCount val="4"/>
                <c:pt idx="0">
                  <c:v>Communes</c:v>
                </c:pt>
                <c:pt idx="1">
                  <c:v>GFP+Synd</c:v>
                </c:pt>
                <c:pt idx="2">
                  <c:v>Départements</c:v>
                </c:pt>
                <c:pt idx="3">
                  <c:v>Régions</c:v>
                </c:pt>
              </c:strCache>
            </c:strRef>
          </c:cat>
          <c:val>
            <c:numRef>
              <c:f>'G2+GB Enc 1 struct par taxe'!$B$8:$E$8</c:f>
              <c:numCache>
                <c:formatCode>#,##0</c:formatCode>
                <c:ptCount val="4"/>
                <c:pt idx="0">
                  <c:v>70.805918000000005</c:v>
                </c:pt>
                <c:pt idx="1">
                  <c:v>532.46317650000003</c:v>
                </c:pt>
                <c:pt idx="2">
                  <c:v>285.15628450000003</c:v>
                </c:pt>
                <c:pt idx="3">
                  <c:v>649.89192500000001</c:v>
                </c:pt>
              </c:numCache>
            </c:numRef>
          </c:val>
        </c:ser>
        <c:ser>
          <c:idx val="6"/>
          <c:order val="6"/>
          <c:tx>
            <c:strRef>
              <c:f>'G2+GB Enc 1 struct par taxe'!$A$9</c:f>
              <c:strCache>
                <c:ptCount val="1"/>
                <c:pt idx="0">
                  <c:v>Taxe sur les surfaces commerciales (TASCOM)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'G2+GB Enc 1 struct par taxe'!$B$2:$E$2</c:f>
              <c:strCache>
                <c:ptCount val="4"/>
                <c:pt idx="0">
                  <c:v>Communes</c:v>
                </c:pt>
                <c:pt idx="1">
                  <c:v>GFP+Synd</c:v>
                </c:pt>
                <c:pt idx="2">
                  <c:v>Départements</c:v>
                </c:pt>
                <c:pt idx="3">
                  <c:v>Régions</c:v>
                </c:pt>
              </c:strCache>
            </c:strRef>
          </c:cat>
          <c:val>
            <c:numRef>
              <c:f>'G2+GB Enc 1 struct par taxe'!$B$9:$E$9</c:f>
              <c:numCache>
                <c:formatCode>#,##0</c:formatCode>
                <c:ptCount val="4"/>
                <c:pt idx="0">
                  <c:v>27.788025000000001</c:v>
                </c:pt>
                <c:pt idx="1">
                  <c:v>746.697405</c:v>
                </c:pt>
              </c:numCache>
            </c:numRef>
          </c:val>
        </c:ser>
        <c:ser>
          <c:idx val="7"/>
          <c:order val="7"/>
          <c:tx>
            <c:strRef>
              <c:f>'G2+GB Enc 1 struct par taxe'!$A$10</c:f>
              <c:strCache>
                <c:ptCount val="1"/>
                <c:pt idx="0">
                  <c:v>Taxe d'enlèvement des ordures ménagères (TEOM)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tx1"/>
              </a:solidFill>
            </a:ln>
          </c:spPr>
          <c:cat>
            <c:strRef>
              <c:f>'G2+GB Enc 1 struct par taxe'!$B$2:$E$2</c:f>
              <c:strCache>
                <c:ptCount val="4"/>
                <c:pt idx="0">
                  <c:v>Communes</c:v>
                </c:pt>
                <c:pt idx="1">
                  <c:v>GFP+Synd</c:v>
                </c:pt>
                <c:pt idx="2">
                  <c:v>Départements</c:v>
                </c:pt>
                <c:pt idx="3">
                  <c:v>Régions</c:v>
                </c:pt>
              </c:strCache>
            </c:strRef>
          </c:cat>
          <c:val>
            <c:numRef>
              <c:f>'G2+GB Enc 1 struct par taxe'!$B$10:$E$10</c:f>
              <c:numCache>
                <c:formatCode>#,##0</c:formatCode>
                <c:ptCount val="4"/>
                <c:pt idx="0">
                  <c:v>618.84510399999999</c:v>
                </c:pt>
                <c:pt idx="1">
                  <c:v>6299.9381839999996</c:v>
                </c:pt>
              </c:numCache>
            </c:numRef>
          </c:val>
        </c:ser>
        <c:overlap val="100"/>
        <c:axId val="118319744"/>
        <c:axId val="118449664"/>
      </c:barChart>
      <c:catAx>
        <c:axId val="118319744"/>
        <c:scaling>
          <c:orientation val="minMax"/>
        </c:scaling>
        <c:axPos val="b"/>
        <c:tickLblPos val="nextTo"/>
        <c:crossAx val="118449664"/>
        <c:crosses val="autoZero"/>
        <c:auto val="1"/>
        <c:lblAlgn val="ctr"/>
        <c:lblOffset val="100"/>
      </c:catAx>
      <c:valAx>
        <c:axId val="1184496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11831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161950604231053"/>
          <c:y val="0.11727329580988119"/>
          <c:w val="0.37838049395769063"/>
          <c:h val="0.74794226706652833"/>
        </c:manualLayout>
      </c:layout>
      <c:txPr>
        <a:bodyPr/>
        <a:lstStyle/>
        <a:p>
          <a:pPr>
            <a:defRPr sz="1100"/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32770364558522708"/>
          <c:y val="0.29809513810773625"/>
          <c:w val="0.44128113879003295"/>
          <c:h val="0.472380952380958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8E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FF8B8B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5.4467639943584785E-2"/>
                  <c:y val="-2.5797375328084276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3.7251847077834792E-2"/>
                  <c:y val="4.8548131483564266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6.5738784431306319E-2"/>
                  <c:y val="0.10143792025996751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16963413381156664"/>
                  <c:y val="-7.5686539182602194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2328672439076924E-2"/>
                  <c:y val="5.3115960504936902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0.20587777061675117"/>
                  <c:y val="-2.5928958880139991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1.5823502489235294E-2"/>
                  <c:y val="-5.4081039870017028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8.0465809211570968E-2"/>
                  <c:y val="-1.2258867641544798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showCatName val="1"/>
            <c:showPercent val="1"/>
            <c:showLeaderLines val="1"/>
          </c:dLbls>
          <c:cat>
            <c:strRef>
              <c:f>'G2+GB Enc 1 struct par taxe'!$A$3:$A$10</c:f>
              <c:strCache>
                <c:ptCount val="8"/>
                <c:pt idx="0">
                  <c:v>Taxe d'habitation (TH)</c:v>
                </c:pt>
                <c:pt idx="1">
                  <c:v>Taxe sur le foncier bâti (FB)</c:v>
                </c:pt>
                <c:pt idx="2">
                  <c:v>Taxe sur le foncier non bâti (FNB &amp; add)</c:v>
                </c:pt>
                <c:pt idx="3">
                  <c:v>Cotisation foncière des entreprises (CFE)</c:v>
                </c:pt>
                <c:pt idx="4">
                  <c:v>Cotisation sur la valeur ajoutée des entreprises (CVAE)</c:v>
                </c:pt>
                <c:pt idx="5">
                  <c:v>Impositions forfaitaires des entreprises de réseaux (IFER)</c:v>
                </c:pt>
                <c:pt idx="6">
                  <c:v>Taxe sur les surfaces commerciales (TASCOM)</c:v>
                </c:pt>
                <c:pt idx="7">
                  <c:v>Taxe d'enlèvement des ordures ménagères (TEOM)</c:v>
                </c:pt>
              </c:strCache>
            </c:strRef>
          </c:cat>
          <c:val>
            <c:numRef>
              <c:f>'G2+GB Enc 1 struct par taxe'!$F$3:$F$10</c:f>
              <c:numCache>
                <c:formatCode>#,##0</c:formatCode>
                <c:ptCount val="8"/>
                <c:pt idx="0">
                  <c:v>22767.460198999997</c:v>
                </c:pt>
                <c:pt idx="1">
                  <c:v>33627.877290999997</c:v>
                </c:pt>
                <c:pt idx="2">
                  <c:v>1067.0455400000001</c:v>
                </c:pt>
                <c:pt idx="3">
                  <c:v>7954.0907079999997</c:v>
                </c:pt>
                <c:pt idx="4">
                  <c:v>17724.853929099998</c:v>
                </c:pt>
                <c:pt idx="5">
                  <c:v>1538.3173040000001</c:v>
                </c:pt>
                <c:pt idx="6">
                  <c:v>774.48542999999995</c:v>
                </c:pt>
                <c:pt idx="7">
                  <c:v>6918.7832879999996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8374515845365875E-2"/>
          <c:y val="0.11621536891222002"/>
          <c:w val="0.66633989165677165"/>
          <c:h val="0.76780475357248235"/>
        </c:manualLayout>
      </c:layout>
      <c:lineChart>
        <c:grouping val="standard"/>
        <c:ser>
          <c:idx val="0"/>
          <c:order val="0"/>
          <c:tx>
            <c:strRef>
              <c:f>'G2 evol taxes'!$A$4</c:f>
              <c:strCache>
                <c:ptCount val="1"/>
                <c:pt idx="0">
                  <c:v>FB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taxes'!$B$4:$G$4</c:f>
              <c:numCache>
                <c:formatCode>0</c:formatCode>
                <c:ptCount val="6"/>
                <c:pt idx="0">
                  <c:v>28.548999999999999</c:v>
                </c:pt>
                <c:pt idx="1">
                  <c:v>29.312000000000001</c:v>
                </c:pt>
                <c:pt idx="2">
                  <c:v>30.428999999999998</c:v>
                </c:pt>
                <c:pt idx="3">
                  <c:v>31.94</c:v>
                </c:pt>
                <c:pt idx="4">
                  <c:v>32.722999999999999</c:v>
                </c:pt>
                <c:pt idx="5" formatCode="#,##0">
                  <c:v>33.627877290999997</c:v>
                </c:pt>
              </c:numCache>
            </c:numRef>
          </c:val>
        </c:ser>
        <c:ser>
          <c:idx val="1"/>
          <c:order val="1"/>
          <c:tx>
            <c:strRef>
              <c:f>'G2 evol taxes'!$A$5</c:f>
              <c:strCache>
                <c:ptCount val="1"/>
                <c:pt idx="0">
                  <c:v>TH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taxes'!$B$5:$G$5</c:f>
              <c:numCache>
                <c:formatCode>0</c:formatCode>
                <c:ptCount val="6"/>
                <c:pt idx="0">
                  <c:v>20.248000000000001</c:v>
                </c:pt>
                <c:pt idx="1">
                  <c:v>20.556000000000001</c:v>
                </c:pt>
                <c:pt idx="2">
                  <c:v>21.777999999999999</c:v>
                </c:pt>
                <c:pt idx="3">
                  <c:v>21.861999999999998</c:v>
                </c:pt>
                <c:pt idx="4">
                  <c:v>22.282</c:v>
                </c:pt>
                <c:pt idx="5" formatCode="#,##0">
                  <c:v>22.767460198999999</c:v>
                </c:pt>
              </c:numCache>
            </c:numRef>
          </c:val>
        </c:ser>
        <c:ser>
          <c:idx val="2"/>
          <c:order val="2"/>
          <c:tx>
            <c:strRef>
              <c:f>'G2 evol taxes'!$A$6</c:f>
              <c:strCache>
                <c:ptCount val="1"/>
                <c:pt idx="0">
                  <c:v>TEOM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taxes'!$B$6:$G$6</c:f>
              <c:numCache>
                <c:formatCode>0</c:formatCode>
                <c:ptCount val="6"/>
                <c:pt idx="0">
                  <c:v>6.2539999999999996</c:v>
                </c:pt>
                <c:pt idx="1">
                  <c:v>6.3559999999999999</c:v>
                </c:pt>
                <c:pt idx="2">
                  <c:v>6.5529999999999999</c:v>
                </c:pt>
                <c:pt idx="3">
                  <c:v>6.6879999999999997</c:v>
                </c:pt>
                <c:pt idx="4">
                  <c:v>6.7919999999999998</c:v>
                </c:pt>
                <c:pt idx="5" formatCode="#,##0">
                  <c:v>6.9187832879999993</c:v>
                </c:pt>
              </c:numCache>
            </c:numRef>
          </c:val>
        </c:ser>
        <c:ser>
          <c:idx val="3"/>
          <c:order val="3"/>
          <c:tx>
            <c:strRef>
              <c:f>'G2 evol taxes'!$A$7</c:f>
              <c:strCache>
                <c:ptCount val="1"/>
                <c:pt idx="0">
                  <c:v>FNB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taxes'!$B$7:$G$7</c:f>
              <c:numCache>
                <c:formatCode>0</c:formatCode>
                <c:ptCount val="6"/>
                <c:pt idx="0">
                  <c:v>1.002</c:v>
                </c:pt>
                <c:pt idx="1">
                  <c:v>1.014</c:v>
                </c:pt>
                <c:pt idx="2">
                  <c:v>1.04</c:v>
                </c:pt>
                <c:pt idx="3">
                  <c:v>1.0429999999999999</c:v>
                </c:pt>
                <c:pt idx="4">
                  <c:v>1.054</c:v>
                </c:pt>
                <c:pt idx="5" formatCode="#,##0">
                  <c:v>1.0670455400000001</c:v>
                </c:pt>
              </c:numCache>
            </c:numRef>
          </c:val>
        </c:ser>
        <c:marker val="1"/>
        <c:axId val="119129984"/>
        <c:axId val="119144832"/>
      </c:lineChart>
      <c:catAx>
        <c:axId val="119129984"/>
        <c:scaling>
          <c:orientation val="minMax"/>
        </c:scaling>
        <c:axPos val="b"/>
        <c:numFmt formatCode="General" sourceLinked="1"/>
        <c:tickLblPos val="nextTo"/>
        <c:crossAx val="119144832"/>
        <c:crosses val="autoZero"/>
        <c:auto val="1"/>
        <c:lblAlgn val="ctr"/>
        <c:lblOffset val="100"/>
      </c:catAx>
      <c:valAx>
        <c:axId val="11914483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0" sourceLinked="1"/>
        <c:tickLblPos val="nextTo"/>
        <c:crossAx val="11912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22506393861891"/>
          <c:y val="3.6269320501604398E-2"/>
          <c:w val="0.18731457800511508"/>
          <c:h val="0.89042432195974808"/>
        </c:manualLayout>
      </c:layout>
    </c:legend>
    <c:plotVisOnly val="1"/>
  </c:chart>
  <c:spPr>
    <a:solidFill>
      <a:schemeClr val="bg1"/>
    </a:solidFill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8374515845365875E-2"/>
          <c:y val="0.11621536891222002"/>
          <c:w val="0.66633989165677199"/>
          <c:h val="0.7678047535724829"/>
        </c:manualLayout>
      </c:layout>
      <c:lineChart>
        <c:grouping val="standard"/>
        <c:ser>
          <c:idx val="0"/>
          <c:order val="0"/>
          <c:tx>
            <c:strRef>
              <c:f>'G2 evol taxes'!$A$19</c:f>
              <c:strCache>
                <c:ptCount val="1"/>
                <c:pt idx="0">
                  <c:v>CVAE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taxes'!$B$19:$G$19</c:f>
              <c:numCache>
                <c:formatCode>0</c:formatCode>
                <c:ptCount val="6"/>
                <c:pt idx="0">
                  <c:v>16.323</c:v>
                </c:pt>
                <c:pt idx="1">
                  <c:v>15.917</c:v>
                </c:pt>
                <c:pt idx="2">
                  <c:v>16.626999999999999</c:v>
                </c:pt>
                <c:pt idx="3">
                  <c:v>16.861000000000001</c:v>
                </c:pt>
                <c:pt idx="4">
                  <c:v>17.581</c:v>
                </c:pt>
                <c:pt idx="5" formatCode="#,##0">
                  <c:v>17.724853929099996</c:v>
                </c:pt>
              </c:numCache>
            </c:numRef>
          </c:val>
        </c:ser>
        <c:ser>
          <c:idx val="1"/>
          <c:order val="1"/>
          <c:tx>
            <c:strRef>
              <c:f>'G2 evol taxes'!$A$20</c:f>
              <c:strCache>
                <c:ptCount val="1"/>
                <c:pt idx="0">
                  <c:v>CFE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taxes'!$B$20:$G$20</c:f>
              <c:numCache>
                <c:formatCode>0</c:formatCode>
                <c:ptCount val="6"/>
                <c:pt idx="0">
                  <c:v>6.9349999999999996</c:v>
                </c:pt>
                <c:pt idx="1">
                  <c:v>6.9740000000000002</c:v>
                </c:pt>
                <c:pt idx="2">
                  <c:v>7.234</c:v>
                </c:pt>
                <c:pt idx="3">
                  <c:v>7.4260000000000002</c:v>
                </c:pt>
                <c:pt idx="4">
                  <c:v>7.6630000000000003</c:v>
                </c:pt>
                <c:pt idx="5" formatCode="#,##0">
                  <c:v>7.9540907079999998</c:v>
                </c:pt>
              </c:numCache>
            </c:numRef>
          </c:val>
        </c:ser>
        <c:ser>
          <c:idx val="2"/>
          <c:order val="2"/>
          <c:tx>
            <c:strRef>
              <c:f>'G2 evol taxes'!$A$21</c:f>
              <c:strCache>
                <c:ptCount val="1"/>
                <c:pt idx="0">
                  <c:v>IFER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taxes'!$B$21:$G$21</c:f>
              <c:numCache>
                <c:formatCode>0</c:formatCode>
                <c:ptCount val="6"/>
                <c:pt idx="0">
                  <c:v>1.4119999999999999</c:v>
                </c:pt>
                <c:pt idx="1">
                  <c:v>1.4470000000000001</c:v>
                </c:pt>
                <c:pt idx="2">
                  <c:v>1.4670000000000001</c:v>
                </c:pt>
                <c:pt idx="3">
                  <c:v>1.494</c:v>
                </c:pt>
                <c:pt idx="4">
                  <c:v>1.5269999999999999</c:v>
                </c:pt>
                <c:pt idx="5" formatCode="#,##0">
                  <c:v>1.5383173040000002</c:v>
                </c:pt>
              </c:numCache>
            </c:numRef>
          </c:val>
        </c:ser>
        <c:ser>
          <c:idx val="3"/>
          <c:order val="3"/>
          <c:tx>
            <c:strRef>
              <c:f>'G2 evol taxes'!$A$22</c:f>
              <c:strCache>
                <c:ptCount val="1"/>
                <c:pt idx="0">
                  <c:v>TASCOM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taxes'!$B$22:$G$22</c:f>
              <c:numCache>
                <c:formatCode>0</c:formatCode>
                <c:ptCount val="6"/>
                <c:pt idx="0">
                  <c:v>0.70799999999999996</c:v>
                </c:pt>
                <c:pt idx="1">
                  <c:v>0.71199999999999997</c:v>
                </c:pt>
                <c:pt idx="2">
                  <c:v>0.73699999999999999</c:v>
                </c:pt>
                <c:pt idx="3">
                  <c:v>0.753</c:v>
                </c:pt>
                <c:pt idx="4">
                  <c:v>0.94199999999999995</c:v>
                </c:pt>
                <c:pt idx="5" formatCode="#,##0">
                  <c:v>0.77448542999999992</c:v>
                </c:pt>
              </c:numCache>
            </c:numRef>
          </c:val>
        </c:ser>
        <c:marker val="1"/>
        <c:axId val="131643264"/>
        <c:axId val="131644800"/>
      </c:lineChart>
      <c:catAx>
        <c:axId val="131643264"/>
        <c:scaling>
          <c:orientation val="minMax"/>
        </c:scaling>
        <c:axPos val="b"/>
        <c:numFmt formatCode="General" sourceLinked="1"/>
        <c:tickLblPos val="nextTo"/>
        <c:crossAx val="131644800"/>
        <c:crosses val="autoZero"/>
        <c:auto val="1"/>
        <c:lblAlgn val="ctr"/>
        <c:lblOffset val="100"/>
      </c:catAx>
      <c:valAx>
        <c:axId val="131644800"/>
        <c:scaling>
          <c:orientation val="minMax"/>
          <c:max val="20"/>
        </c:scaling>
        <c:axPos val="l"/>
        <c:majorGridlines>
          <c:spPr>
            <a:ln>
              <a:prstDash val="sysDot"/>
            </a:ln>
          </c:spPr>
        </c:majorGridlines>
        <c:numFmt formatCode="0" sourceLinked="1"/>
        <c:tickLblPos val="nextTo"/>
        <c:crossAx val="13164326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7176470588235258"/>
          <c:y val="0.49460265383494073"/>
          <c:w val="0.22482523444160279"/>
          <c:h val="0.43209098862642181"/>
        </c:manualLayout>
      </c:layout>
    </c:legend>
    <c:plotVisOnly val="1"/>
  </c:chart>
  <c:spPr>
    <a:solidFill>
      <a:schemeClr val="bg1"/>
    </a:solidFill>
    <a:ln>
      <a:noFill/>
    </a:ln>
  </c:spPr>
  <c:printSettings>
    <c:headerFooter/>
    <c:pageMargins b="0.75000000000000577" l="0.70000000000000062" r="0.70000000000000062" t="0.7500000000000057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8374515845365875E-2"/>
          <c:y val="0.11621536891222002"/>
          <c:w val="0.66633989165677199"/>
          <c:h val="0.7678047535724829"/>
        </c:manualLayout>
      </c:layout>
      <c:lineChart>
        <c:grouping val="standard"/>
        <c:ser>
          <c:idx val="0"/>
          <c:order val="0"/>
          <c:tx>
            <c:strRef>
              <c:f>'G2 evol taxes'!$A$4</c:f>
              <c:strCache>
                <c:ptCount val="1"/>
                <c:pt idx="0">
                  <c:v>FB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taxes'!$B$4:$G$4</c:f>
              <c:numCache>
                <c:formatCode>0</c:formatCode>
                <c:ptCount val="6"/>
                <c:pt idx="0">
                  <c:v>28.548999999999999</c:v>
                </c:pt>
                <c:pt idx="1">
                  <c:v>29.312000000000001</c:v>
                </c:pt>
                <c:pt idx="2">
                  <c:v>30.428999999999998</c:v>
                </c:pt>
                <c:pt idx="3">
                  <c:v>31.94</c:v>
                </c:pt>
                <c:pt idx="4">
                  <c:v>32.722999999999999</c:v>
                </c:pt>
                <c:pt idx="5" formatCode="#,##0">
                  <c:v>33.627877290999997</c:v>
                </c:pt>
              </c:numCache>
            </c:numRef>
          </c:val>
        </c:ser>
        <c:ser>
          <c:idx val="1"/>
          <c:order val="1"/>
          <c:tx>
            <c:strRef>
              <c:f>'G2 evol taxes'!$A$5</c:f>
              <c:strCache>
                <c:ptCount val="1"/>
                <c:pt idx="0">
                  <c:v>TH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taxes'!$B$5:$G$5</c:f>
              <c:numCache>
                <c:formatCode>0</c:formatCode>
                <c:ptCount val="6"/>
                <c:pt idx="0">
                  <c:v>20.248000000000001</c:v>
                </c:pt>
                <c:pt idx="1">
                  <c:v>20.556000000000001</c:v>
                </c:pt>
                <c:pt idx="2">
                  <c:v>21.777999999999999</c:v>
                </c:pt>
                <c:pt idx="3">
                  <c:v>21.861999999999998</c:v>
                </c:pt>
                <c:pt idx="4">
                  <c:v>22.282</c:v>
                </c:pt>
                <c:pt idx="5" formatCode="#,##0">
                  <c:v>22.767460198999999</c:v>
                </c:pt>
              </c:numCache>
            </c:numRef>
          </c:val>
        </c:ser>
        <c:ser>
          <c:idx val="4"/>
          <c:order val="2"/>
          <c:tx>
            <c:strRef>
              <c:f>'G2 evol taxes'!$A$19</c:f>
              <c:strCache>
                <c:ptCount val="1"/>
                <c:pt idx="0">
                  <c:v>CVAE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taxes'!$B$19:$G$19</c:f>
              <c:numCache>
                <c:formatCode>0</c:formatCode>
                <c:ptCount val="6"/>
                <c:pt idx="0">
                  <c:v>16.323</c:v>
                </c:pt>
                <c:pt idx="1">
                  <c:v>15.917</c:v>
                </c:pt>
                <c:pt idx="2">
                  <c:v>16.626999999999999</c:v>
                </c:pt>
                <c:pt idx="3">
                  <c:v>16.861000000000001</c:v>
                </c:pt>
                <c:pt idx="4">
                  <c:v>17.581</c:v>
                </c:pt>
                <c:pt idx="5" formatCode="#,##0">
                  <c:v>17.724853929099996</c:v>
                </c:pt>
              </c:numCache>
            </c:numRef>
          </c:val>
        </c:ser>
        <c:ser>
          <c:idx val="5"/>
          <c:order val="3"/>
          <c:tx>
            <c:strRef>
              <c:f>'G2 evol taxes'!$A$20</c:f>
              <c:strCache>
                <c:ptCount val="1"/>
                <c:pt idx="0">
                  <c:v>CFE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taxes'!$B$20:$G$20</c:f>
              <c:numCache>
                <c:formatCode>0</c:formatCode>
                <c:ptCount val="6"/>
                <c:pt idx="0">
                  <c:v>6.9349999999999996</c:v>
                </c:pt>
                <c:pt idx="1">
                  <c:v>6.9740000000000002</c:v>
                </c:pt>
                <c:pt idx="2">
                  <c:v>7.234</c:v>
                </c:pt>
                <c:pt idx="3">
                  <c:v>7.4260000000000002</c:v>
                </c:pt>
                <c:pt idx="4">
                  <c:v>7.6630000000000003</c:v>
                </c:pt>
                <c:pt idx="5" formatCode="#,##0">
                  <c:v>7.9540907079999998</c:v>
                </c:pt>
              </c:numCache>
            </c:numRef>
          </c:val>
        </c:ser>
        <c:ser>
          <c:idx val="2"/>
          <c:order val="4"/>
          <c:tx>
            <c:strRef>
              <c:f>'G2 evol taxes'!$A$6</c:f>
              <c:strCache>
                <c:ptCount val="1"/>
                <c:pt idx="0">
                  <c:v>TEOM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taxes'!$B$6:$G$6</c:f>
              <c:numCache>
                <c:formatCode>0</c:formatCode>
                <c:ptCount val="6"/>
                <c:pt idx="0">
                  <c:v>6.2539999999999996</c:v>
                </c:pt>
                <c:pt idx="1">
                  <c:v>6.3559999999999999</c:v>
                </c:pt>
                <c:pt idx="2">
                  <c:v>6.5529999999999999</c:v>
                </c:pt>
                <c:pt idx="3">
                  <c:v>6.6879999999999997</c:v>
                </c:pt>
                <c:pt idx="4">
                  <c:v>6.7919999999999998</c:v>
                </c:pt>
                <c:pt idx="5" formatCode="#,##0">
                  <c:v>6.9187832879999993</c:v>
                </c:pt>
              </c:numCache>
            </c:numRef>
          </c:val>
        </c:ser>
        <c:ser>
          <c:idx val="6"/>
          <c:order val="5"/>
          <c:tx>
            <c:strRef>
              <c:f>'G2 evol taxes'!$A$21</c:f>
              <c:strCache>
                <c:ptCount val="1"/>
                <c:pt idx="0">
                  <c:v>IFER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taxes'!$B$21:$G$21</c:f>
              <c:numCache>
                <c:formatCode>0</c:formatCode>
                <c:ptCount val="6"/>
                <c:pt idx="0">
                  <c:v>1.4119999999999999</c:v>
                </c:pt>
                <c:pt idx="1">
                  <c:v>1.4470000000000001</c:v>
                </c:pt>
                <c:pt idx="2">
                  <c:v>1.4670000000000001</c:v>
                </c:pt>
                <c:pt idx="3">
                  <c:v>1.494</c:v>
                </c:pt>
                <c:pt idx="4">
                  <c:v>1.5269999999999999</c:v>
                </c:pt>
                <c:pt idx="5" formatCode="#,##0">
                  <c:v>1.5383173040000002</c:v>
                </c:pt>
              </c:numCache>
            </c:numRef>
          </c:val>
        </c:ser>
        <c:ser>
          <c:idx val="3"/>
          <c:order val="6"/>
          <c:tx>
            <c:strRef>
              <c:f>'G2 evol taxes'!$A$7</c:f>
              <c:strCache>
                <c:ptCount val="1"/>
                <c:pt idx="0">
                  <c:v>FNB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taxes'!$B$7:$G$7</c:f>
              <c:numCache>
                <c:formatCode>0</c:formatCode>
                <c:ptCount val="6"/>
                <c:pt idx="0">
                  <c:v>1.002</c:v>
                </c:pt>
                <c:pt idx="1">
                  <c:v>1.014</c:v>
                </c:pt>
                <c:pt idx="2">
                  <c:v>1.04</c:v>
                </c:pt>
                <c:pt idx="3">
                  <c:v>1.0429999999999999</c:v>
                </c:pt>
                <c:pt idx="4">
                  <c:v>1.054</c:v>
                </c:pt>
                <c:pt idx="5" formatCode="#,##0">
                  <c:v>1.0670455400000001</c:v>
                </c:pt>
              </c:numCache>
            </c:numRef>
          </c:val>
        </c:ser>
        <c:ser>
          <c:idx val="7"/>
          <c:order val="7"/>
          <c:tx>
            <c:strRef>
              <c:f>'G2 evol taxes'!$A$22</c:f>
              <c:strCache>
                <c:ptCount val="1"/>
                <c:pt idx="0">
                  <c:v>TASCOM</c:v>
                </c:pt>
              </c:strCache>
            </c:strRef>
          </c:tx>
          <c:marker>
            <c:symbol val="none"/>
          </c:marker>
          <c:cat>
            <c:numRef>
              <c:f>'G2 evol taxes'!$B$3:$G$3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'G2 evol taxes'!$B$22:$G$22</c:f>
              <c:numCache>
                <c:formatCode>0</c:formatCode>
                <c:ptCount val="6"/>
                <c:pt idx="0">
                  <c:v>0.70799999999999996</c:v>
                </c:pt>
                <c:pt idx="1">
                  <c:v>0.71199999999999997</c:v>
                </c:pt>
                <c:pt idx="2">
                  <c:v>0.73699999999999999</c:v>
                </c:pt>
                <c:pt idx="3">
                  <c:v>0.753</c:v>
                </c:pt>
                <c:pt idx="4">
                  <c:v>0.94199999999999995</c:v>
                </c:pt>
                <c:pt idx="5" formatCode="#,##0">
                  <c:v>0.77448542999999992</c:v>
                </c:pt>
              </c:numCache>
            </c:numRef>
          </c:val>
        </c:ser>
        <c:marker val="1"/>
        <c:axId val="142081408"/>
        <c:axId val="145467264"/>
      </c:lineChart>
      <c:catAx>
        <c:axId val="142081408"/>
        <c:scaling>
          <c:orientation val="minMax"/>
        </c:scaling>
        <c:axPos val="b"/>
        <c:numFmt formatCode="General" sourceLinked="1"/>
        <c:tickLblPos val="nextTo"/>
        <c:crossAx val="145467264"/>
        <c:crosses val="autoZero"/>
        <c:auto val="1"/>
        <c:lblAlgn val="ctr"/>
        <c:lblOffset val="100"/>
      </c:catAx>
      <c:valAx>
        <c:axId val="145467264"/>
        <c:scaling>
          <c:orientation val="minMax"/>
          <c:max val="35"/>
        </c:scaling>
        <c:axPos val="l"/>
        <c:majorGridlines>
          <c:spPr>
            <a:ln>
              <a:prstDash val="sysDot"/>
            </a:ln>
          </c:spPr>
        </c:majorGridlines>
        <c:numFmt formatCode="0" sourceLinked="1"/>
        <c:tickLblPos val="nextTo"/>
        <c:txPr>
          <a:bodyPr/>
          <a:lstStyle/>
          <a:p>
            <a:pPr>
              <a:defRPr sz="1050"/>
            </a:pPr>
            <a:endParaRPr lang="fr-FR"/>
          </a:p>
        </c:txPr>
        <c:crossAx val="14208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17476555840403"/>
          <c:y val="0.20463246442020841"/>
          <c:w val="0.22141517476555839"/>
          <c:h val="0.712551800590148"/>
        </c:manualLayout>
      </c:layout>
    </c:legend>
    <c:plotVisOnly val="1"/>
  </c:chart>
  <c:spPr>
    <a:ln>
      <a:noFill/>
    </a:ln>
  </c:spPr>
  <c:printSettings>
    <c:headerFooter/>
    <c:pageMargins b="0.75000000000000577" l="0.70000000000000062" r="0.70000000000000062" t="0.750000000000005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3002187226596672E-2"/>
          <c:y val="0.16777492287148321"/>
          <c:w val="0.85990204349456401"/>
          <c:h val="0.59066058847907177"/>
        </c:manualLayout>
      </c:layout>
      <c:barChart>
        <c:barDir val="col"/>
        <c:grouping val="clustered"/>
        <c:ser>
          <c:idx val="0"/>
          <c:order val="0"/>
          <c:tx>
            <c:strRef>
              <c:f>'G3 TH et TFB et cycle électoral'!$A$7</c:f>
              <c:strCache>
                <c:ptCount val="1"/>
                <c:pt idx="0">
                  <c:v>moyenne des élections 1995, 2001 et 2008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20000"/>
                    <a:lumOff val="80000"/>
                  </a:scheme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0" scaled="0"/>
              <a:tileRect/>
            </a:gradFill>
            <a:ln>
              <a:solidFill>
                <a:schemeClr val="tx1"/>
              </a:solidFill>
            </a:ln>
          </c:spPr>
          <c:dPt>
            <c:idx val="3"/>
            <c:spPr>
              <a:gradFill flip="none" rotWithShape="1">
                <a:gsLst>
                  <a:gs pos="0">
                    <a:schemeClr val="accent1">
                      <a:lumMod val="40000"/>
                      <a:lumOff val="60000"/>
                    </a:scheme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0" scaled="1"/>
                <a:tileRect/>
              </a:gradFill>
              <a:ln>
                <a:solidFill>
                  <a:schemeClr val="tx1"/>
                </a:solidFill>
              </a:ln>
            </c:spPr>
          </c:dPt>
          <c:dLbls>
            <c:numFmt formatCode="\+0.00;\-0.00" sourceLinked="0"/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Val val="1"/>
          </c:dLbls>
          <c:cat>
            <c:strRef>
              <c:f>'G3 TH et TFB et cycle électoral'!$C$6:$H$6</c:f>
              <c:strCache>
                <c:ptCount val="6"/>
                <c:pt idx="0">
                  <c:v>N-1</c:v>
                </c:pt>
                <c:pt idx="1">
                  <c:v>N</c:v>
                </c:pt>
                <c:pt idx="2">
                  <c:v>N+1</c:v>
                </c:pt>
                <c:pt idx="3">
                  <c:v>N+2</c:v>
                </c:pt>
                <c:pt idx="4">
                  <c:v>N+3</c:v>
                </c:pt>
                <c:pt idx="5">
                  <c:v>N+4</c:v>
                </c:pt>
              </c:strCache>
            </c:strRef>
          </c:cat>
          <c:val>
            <c:numRef>
              <c:f>'G3 TH et TFB et cycle électoral'!$C$7:$H$7</c:f>
              <c:numCache>
                <c:formatCode>\+0.00;\-0.00</c:formatCode>
                <c:ptCount val="6"/>
                <c:pt idx="0">
                  <c:v>5.8165185816606645E-2</c:v>
                </c:pt>
                <c:pt idx="1">
                  <c:v>9.3657324419316026E-2</c:v>
                </c:pt>
                <c:pt idx="2">
                  <c:v>0.4033333333333336</c:v>
                </c:pt>
                <c:pt idx="3">
                  <c:v>0.2233333333333333</c:v>
                </c:pt>
                <c:pt idx="4">
                  <c:v>0.15500000000000025</c:v>
                </c:pt>
                <c:pt idx="5">
                  <c:v>7.8571920584340191E-2</c:v>
                </c:pt>
              </c:numCache>
            </c:numRef>
          </c:val>
        </c:ser>
        <c:ser>
          <c:idx val="1"/>
          <c:order val="1"/>
          <c:tx>
            <c:strRef>
              <c:f>'G3 TH et TFB et cycle électoral'!$A$8</c:f>
              <c:strCache>
                <c:ptCount val="1"/>
                <c:pt idx="0">
                  <c:v>élections de 2014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1.6460905349794278E-2"/>
                  <c:y val="-4.6296296296296419E-2"/>
                </c:manualLayout>
              </c:layout>
              <c:showVal val="1"/>
            </c:dLbl>
            <c:dLbl>
              <c:idx val="1"/>
              <c:layout>
                <c:manualLayout>
                  <c:x val="8.23045267489712E-3"/>
                  <c:y val="4.6296296296296433E-3"/>
                </c:manualLayout>
              </c:layout>
              <c:showVal val="1"/>
            </c:dLbl>
            <c:dLbl>
              <c:idx val="2"/>
              <c:layout>
                <c:manualLayout>
                  <c:x val="2.1947873799725716E-2"/>
                  <c:y val="1.3888888888889015E-2"/>
                </c:manualLayout>
              </c:layout>
              <c:showVal val="1"/>
            </c:dLbl>
            <c:dLbl>
              <c:idx val="3"/>
              <c:layout>
                <c:manualLayout>
                  <c:x val="1.3717421124828533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9204389574759947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9204389574759947E-2"/>
                  <c:y val="0"/>
                </c:manualLayout>
              </c:layout>
              <c:showVal val="1"/>
            </c:dLbl>
            <c:numFmt formatCode="\+0.00;\-0.00" sourceLinked="0"/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Val val="1"/>
          </c:dLbls>
          <c:cat>
            <c:strRef>
              <c:f>'G3 TH et TFB et cycle électoral'!$C$6:$H$6</c:f>
              <c:strCache>
                <c:ptCount val="6"/>
                <c:pt idx="0">
                  <c:v>N-1</c:v>
                </c:pt>
                <c:pt idx="1">
                  <c:v>N</c:v>
                </c:pt>
                <c:pt idx="2">
                  <c:v>N+1</c:v>
                </c:pt>
                <c:pt idx="3">
                  <c:v>N+2</c:v>
                </c:pt>
                <c:pt idx="4">
                  <c:v>N+3</c:v>
                </c:pt>
                <c:pt idx="5">
                  <c:v>N+4</c:v>
                </c:pt>
              </c:strCache>
            </c:strRef>
          </c:cat>
          <c:val>
            <c:numRef>
              <c:f>'G3 TH et TFB et cycle électoral'!$C$8:$H$8</c:f>
              <c:numCache>
                <c:formatCode>\+0.00;\-0.00</c:formatCode>
                <c:ptCount val="6"/>
                <c:pt idx="0">
                  <c:v>3.1250927784871152E-2</c:v>
                </c:pt>
                <c:pt idx="1">
                  <c:v>6.4748764477343457E-2</c:v>
                </c:pt>
                <c:pt idx="2">
                  <c:v>0.24178362576072132</c:v>
                </c:pt>
                <c:pt idx="3">
                  <c:v>0.18203106670279112</c:v>
                </c:pt>
                <c:pt idx="4">
                  <c:v>9.372632535365355E-2</c:v>
                </c:pt>
                <c:pt idx="5">
                  <c:v>7.9999999999998295E-2</c:v>
                </c:pt>
              </c:numCache>
            </c:numRef>
          </c:val>
        </c:ser>
        <c:gapWidth val="65"/>
        <c:overlap val="12"/>
        <c:axId val="51322880"/>
        <c:axId val="51324416"/>
      </c:barChart>
      <c:catAx>
        <c:axId val="51322880"/>
        <c:scaling>
          <c:orientation val="minMax"/>
        </c:scaling>
        <c:axPos val="b"/>
        <c:tickLblPos val="nextTo"/>
        <c:crossAx val="51324416"/>
        <c:crosses val="autoZero"/>
        <c:auto val="1"/>
        <c:lblAlgn val="ctr"/>
        <c:lblOffset val="100"/>
      </c:catAx>
      <c:valAx>
        <c:axId val="51324416"/>
        <c:scaling>
          <c:orientation val="minMax"/>
          <c:max val="0.60000000000000064"/>
          <c:min val="0"/>
        </c:scaling>
        <c:axPos val="l"/>
        <c:majorGridlines>
          <c:spPr>
            <a:ln>
              <a:prstDash val="sysDot"/>
            </a:ln>
          </c:spPr>
        </c:majorGridlines>
        <c:numFmt formatCode="\+0.0;\-0.0" sourceLinked="0"/>
        <c:tickLblPos val="nextTo"/>
        <c:crossAx val="5132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7019122609678826E-5"/>
          <c:y val="0.9067860201685316"/>
          <c:w val="0.92867266591675957"/>
          <c:h val="8.9498396033829405E-2"/>
        </c:manualLayout>
      </c:layout>
      <c:txPr>
        <a:bodyPr/>
        <a:lstStyle/>
        <a:p>
          <a:pPr>
            <a:defRPr b="1"/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193077427821549"/>
          <c:y val="0.16735091040449221"/>
          <c:w val="0.8658544244469446"/>
          <c:h val="0.58218405626125957"/>
        </c:manualLayout>
      </c:layout>
      <c:barChart>
        <c:barDir val="col"/>
        <c:grouping val="clustered"/>
        <c:ser>
          <c:idx val="0"/>
          <c:order val="0"/>
          <c:tx>
            <c:strRef>
              <c:f>'G3 TH et TFB et cycle électoral'!$A$13</c:f>
              <c:strCache>
                <c:ptCount val="1"/>
                <c:pt idx="0">
                  <c:v>moyenne des élections 1995, 2001 et 2008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0" scaled="0"/>
            </a:grad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8.9285714285714159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-1.7857142857142856E-2"/>
                  <c:y val="0"/>
                </c:manualLayout>
              </c:layout>
              <c:showVal val="1"/>
            </c:dLbl>
            <c:numFmt formatCode="\+0.00;\-0.00" sourceLinked="0"/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showVal val="1"/>
          </c:dLbls>
          <c:cat>
            <c:strRef>
              <c:f>'G3 TH et TFB et cycle électoral'!$C$12:$H$12</c:f>
              <c:strCache>
                <c:ptCount val="6"/>
                <c:pt idx="0">
                  <c:v>N-1</c:v>
                </c:pt>
                <c:pt idx="1">
                  <c:v>N</c:v>
                </c:pt>
                <c:pt idx="2">
                  <c:v>N+1</c:v>
                </c:pt>
                <c:pt idx="3">
                  <c:v>N+2</c:v>
                </c:pt>
                <c:pt idx="4">
                  <c:v>N+3</c:v>
                </c:pt>
                <c:pt idx="5">
                  <c:v>N+4</c:v>
                </c:pt>
              </c:strCache>
            </c:strRef>
          </c:cat>
          <c:val>
            <c:numRef>
              <c:f>'G3 TH et TFB et cycle électoral'!$C$13:$H$13</c:f>
              <c:numCache>
                <c:formatCode>\+0.00;\-0.00</c:formatCode>
                <c:ptCount val="6"/>
                <c:pt idx="0">
                  <c:v>0.10250583982251094</c:v>
                </c:pt>
                <c:pt idx="1">
                  <c:v>0.12837715296193922</c:v>
                </c:pt>
                <c:pt idx="2">
                  <c:v>0.54000000000000092</c:v>
                </c:pt>
                <c:pt idx="3">
                  <c:v>0.30999999999999872</c:v>
                </c:pt>
                <c:pt idx="4">
                  <c:v>0.25000000000000178</c:v>
                </c:pt>
                <c:pt idx="5">
                  <c:v>0.15207439315931026</c:v>
                </c:pt>
              </c:numCache>
            </c:numRef>
          </c:val>
        </c:ser>
        <c:ser>
          <c:idx val="1"/>
          <c:order val="1"/>
          <c:tx>
            <c:strRef>
              <c:f>'G3 TH et TFB et cycle électoral'!$A$14</c:f>
              <c:strCache>
                <c:ptCount val="1"/>
                <c:pt idx="0">
                  <c:v>élections de 2014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1.6460905349794285E-2"/>
                  <c:y val="-4.6296296296296439E-2"/>
                </c:manualLayout>
              </c:layout>
              <c:showVal val="1"/>
            </c:dLbl>
            <c:dLbl>
              <c:idx val="1"/>
              <c:layout>
                <c:manualLayout>
                  <c:x val="8.23045267489712E-3"/>
                  <c:y val="4.6296296296296459E-3"/>
                </c:manualLayout>
              </c:layout>
              <c:showVal val="1"/>
            </c:dLbl>
            <c:dLbl>
              <c:idx val="2"/>
              <c:layout>
                <c:manualLayout>
                  <c:x val="2.1947873799725733E-2"/>
                  <c:y val="1.3888888888889023E-2"/>
                </c:manualLayout>
              </c:layout>
              <c:showVal val="1"/>
            </c:dLbl>
            <c:dLbl>
              <c:idx val="3"/>
              <c:layout>
                <c:manualLayout>
                  <c:x val="1.3717421124828533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9204389574759947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9204389574759947E-2"/>
                  <c:y val="0"/>
                </c:manualLayout>
              </c:layout>
              <c:showVal val="1"/>
            </c:dLbl>
            <c:numFmt formatCode="\+0.00;\-0.00" sourceLinked="0"/>
            <c:txPr>
              <a:bodyPr/>
              <a:lstStyle/>
              <a:p>
                <a:pPr>
                  <a:defRPr sz="900" b="1"/>
                </a:pPr>
                <a:endParaRPr lang="fr-FR"/>
              </a:p>
            </c:txPr>
            <c:showVal val="1"/>
          </c:dLbls>
          <c:cat>
            <c:strRef>
              <c:f>'G3 TH et TFB et cycle électoral'!$C$12:$H$12</c:f>
              <c:strCache>
                <c:ptCount val="6"/>
                <c:pt idx="0">
                  <c:v>N-1</c:v>
                </c:pt>
                <c:pt idx="1">
                  <c:v>N</c:v>
                </c:pt>
                <c:pt idx="2">
                  <c:v>N+1</c:v>
                </c:pt>
                <c:pt idx="3">
                  <c:v>N+2</c:v>
                </c:pt>
                <c:pt idx="4">
                  <c:v>N+3</c:v>
                </c:pt>
                <c:pt idx="5">
                  <c:v>N+4</c:v>
                </c:pt>
              </c:strCache>
            </c:strRef>
          </c:cat>
          <c:val>
            <c:numRef>
              <c:f>'G3 TH et TFB et cycle électoral'!$C$14:$H$14</c:f>
              <c:numCache>
                <c:formatCode>\+0.00;\-0.00</c:formatCode>
                <c:ptCount val="6"/>
                <c:pt idx="0">
                  <c:v>0.1949418759988113</c:v>
                </c:pt>
                <c:pt idx="1">
                  <c:v>9.613259620728698E-2</c:v>
                </c:pt>
                <c:pt idx="2">
                  <c:v>0.3146688182951749</c:v>
                </c:pt>
                <c:pt idx="3">
                  <c:v>0.33164210280975226</c:v>
                </c:pt>
                <c:pt idx="4">
                  <c:v>0.15204194942684168</c:v>
                </c:pt>
                <c:pt idx="5">
                  <c:v>0.17000000000000171</c:v>
                </c:pt>
              </c:numCache>
            </c:numRef>
          </c:val>
        </c:ser>
        <c:gapWidth val="65"/>
        <c:overlap val="12"/>
        <c:axId val="147976960"/>
        <c:axId val="51372416"/>
      </c:barChart>
      <c:catAx>
        <c:axId val="147976960"/>
        <c:scaling>
          <c:orientation val="minMax"/>
        </c:scaling>
        <c:axPos val="b"/>
        <c:tickLblPos val="nextTo"/>
        <c:crossAx val="51372416"/>
        <c:crosses val="autoZero"/>
        <c:auto val="1"/>
        <c:lblAlgn val="ctr"/>
        <c:lblOffset val="100"/>
      </c:catAx>
      <c:valAx>
        <c:axId val="51372416"/>
        <c:scaling>
          <c:orientation val="minMax"/>
          <c:max val="0.60000000000000064"/>
          <c:min val="0"/>
        </c:scaling>
        <c:axPos val="l"/>
        <c:majorGridlines>
          <c:spPr>
            <a:ln>
              <a:prstDash val="sysDot"/>
            </a:ln>
          </c:spPr>
        </c:majorGridlines>
        <c:numFmt formatCode="\+0.0;\-0.0" sourceLinked="0"/>
        <c:tickLblPos val="nextTo"/>
        <c:crossAx val="14797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7019122609673798E-5"/>
          <c:y val="0.90668824933468684"/>
          <c:w val="0.92272028496437963"/>
          <c:h val="8.9498396033829475E-2"/>
        </c:manualLayout>
      </c:layout>
      <c:txPr>
        <a:bodyPr/>
        <a:lstStyle/>
        <a:p>
          <a:pPr>
            <a:defRPr b="1"/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232833</xdr:colOff>
      <xdr:row>1</xdr:row>
      <xdr:rowOff>105833</xdr:rowOff>
    </xdr:from>
    <xdr:to>
      <xdr:col>18</xdr:col>
      <xdr:colOff>289983</xdr:colOff>
      <xdr:row>20</xdr:row>
      <xdr:rowOff>115358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592668</xdr:colOff>
      <xdr:row>24</xdr:row>
      <xdr:rowOff>31750</xdr:rowOff>
    </xdr:from>
    <xdr:to>
      <xdr:col>12</xdr:col>
      <xdr:colOff>698500</xdr:colOff>
      <xdr:row>40</xdr:row>
      <xdr:rowOff>137583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20</xdr:row>
      <xdr:rowOff>142875</xdr:rowOff>
    </xdr:from>
    <xdr:to>
      <xdr:col>6</xdr:col>
      <xdr:colOff>523875</xdr:colOff>
      <xdr:row>35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20</xdr:row>
      <xdr:rowOff>152400</xdr:rowOff>
    </xdr:from>
    <xdr:to>
      <xdr:col>12</xdr:col>
      <xdr:colOff>238125</xdr:colOff>
      <xdr:row>35</xdr:row>
      <xdr:rowOff>28575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0.42187</cdr:x>
      <cdr:y>0.07719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1800224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r>
            <a:rPr lang="fr-FR" sz="1000" i="1"/>
            <a:t>en point de taux d'imposition</a:t>
          </a:r>
        </a:p>
      </cdr:txBody>
    </cdr:sp>
  </cdr:relSizeAnchor>
  <cdr:relSizeAnchor xmlns:cdr="http://schemas.openxmlformats.org/drawingml/2006/chartDrawing">
    <cdr:from>
      <cdr:x>0.38393</cdr:x>
      <cdr:y>0.08421</cdr:y>
    </cdr:from>
    <cdr:to>
      <cdr:x>0.38616</cdr:x>
      <cdr:y>0.82456</cdr:y>
    </cdr:to>
    <cdr:sp macro="" textlink="">
      <cdr:nvSpPr>
        <cdr:cNvPr id="3" name="Connecteur droit 2"/>
        <cdr:cNvSpPr/>
      </cdr:nvSpPr>
      <cdr:spPr>
        <a:xfrm xmlns:a="http://schemas.openxmlformats.org/drawingml/2006/main" flipV="1">
          <a:off x="1638299" y="228600"/>
          <a:ext cx="9525" cy="20097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0.2433</cdr:x>
      <cdr:y>0.83158</cdr:y>
    </cdr:from>
    <cdr:to>
      <cdr:x>0.82589</cdr:x>
      <cdr:y>0.92281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38225" y="2257425"/>
          <a:ext cx="2486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/>
            <a:t>années électorales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0.00571</cdr:x>
      <cdr:y>0.00898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0.44643</cdr:x>
      <cdr:y>0.06667</cdr:y>
    </cdr:from>
    <cdr:to>
      <cdr:x>0.86161</cdr:x>
      <cdr:y>0.14036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905012" y="180971"/>
          <a:ext cx="1771656" cy="200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/>
            <a:t>Début de cycle électoral</a:t>
          </a:r>
        </a:p>
      </cdr:txBody>
    </cdr:sp>
  </cdr:relSizeAnchor>
  <cdr:relSizeAnchor xmlns:cdr="http://schemas.openxmlformats.org/drawingml/2006/chartDrawing">
    <cdr:from>
      <cdr:x>0.04687</cdr:x>
      <cdr:y>0.07017</cdr:y>
    </cdr:from>
    <cdr:to>
      <cdr:x>0.40848</cdr:x>
      <cdr:y>0.1614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00022" y="190490"/>
          <a:ext cx="1543053" cy="247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/>
            <a:t>Fin de cycle électoral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3.65808E-7</cdr:y>
    </cdr:from>
    <cdr:to>
      <cdr:x>0.48214</cdr:x>
      <cdr:y>0.06272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"/>
          <a:ext cx="20574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000" i="1"/>
            <a:t>en point de </a:t>
          </a:r>
          <a:r>
            <a:rPr lang="fr-FR" sz="1000" i="1">
              <a:latin typeface="Calibri"/>
              <a:ea typeface="+mn-ea"/>
              <a:cs typeface="+mn-cs"/>
            </a:rPr>
            <a:t> de taux d'imposition</a:t>
          </a:r>
          <a:endParaRPr lang="fr-FR" sz="1000" i="1"/>
        </a:p>
      </cdr:txBody>
    </cdr:sp>
  </cdr:relSizeAnchor>
  <cdr:relSizeAnchor xmlns:cdr="http://schemas.openxmlformats.org/drawingml/2006/chartDrawing">
    <cdr:from>
      <cdr:x>0.38393</cdr:x>
      <cdr:y>0.09408</cdr:y>
    </cdr:from>
    <cdr:to>
      <cdr:x>0.38616</cdr:x>
      <cdr:y>0.82578</cdr:y>
    </cdr:to>
    <cdr:sp macro="" textlink="">
      <cdr:nvSpPr>
        <cdr:cNvPr id="4" name="Connecteur droit 3"/>
        <cdr:cNvSpPr/>
      </cdr:nvSpPr>
      <cdr:spPr>
        <a:xfrm xmlns:a="http://schemas.openxmlformats.org/drawingml/2006/main" flipV="1">
          <a:off x="1638299" y="257175"/>
          <a:ext cx="9526" cy="20002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0.44197</cdr:x>
      <cdr:y>0.06968</cdr:y>
    </cdr:from>
    <cdr:to>
      <cdr:x>0.85715</cdr:x>
      <cdr:y>0.14285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885956" y="190496"/>
          <a:ext cx="1771656" cy="200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/>
            <a:t>Début de cycle électoral</a:t>
          </a:r>
        </a:p>
      </cdr:txBody>
    </cdr:sp>
  </cdr:relSizeAnchor>
  <cdr:relSizeAnchor xmlns:cdr="http://schemas.openxmlformats.org/drawingml/2006/chartDrawing">
    <cdr:from>
      <cdr:x>0.02679</cdr:x>
      <cdr:y>0.0662</cdr:y>
    </cdr:from>
    <cdr:to>
      <cdr:x>0.44196</cdr:x>
      <cdr:y>0.13937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14297" y="180971"/>
          <a:ext cx="1771656" cy="200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/>
            <a:t>Fin de cycle électoral</a:t>
          </a:r>
        </a:p>
      </cdr:txBody>
    </cdr:sp>
  </cdr:relSizeAnchor>
  <cdr:relSizeAnchor xmlns:cdr="http://schemas.openxmlformats.org/drawingml/2006/chartDrawing">
    <cdr:from>
      <cdr:x>0.25223</cdr:x>
      <cdr:y>0.8223</cdr:y>
    </cdr:from>
    <cdr:to>
      <cdr:x>0.83482</cdr:x>
      <cdr:y>0.91289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076325" y="2247900"/>
          <a:ext cx="2486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/>
            <a:t>années électorales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1514474</xdr:colOff>
      <xdr:row>18</xdr:row>
      <xdr:rowOff>77258</xdr:rowOff>
    </xdr:from>
    <xdr:to>
      <xdr:col>5</xdr:col>
      <xdr:colOff>95249</xdr:colOff>
      <xdr:row>31</xdr:row>
      <xdr:rowOff>115358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314325</xdr:colOff>
      <xdr:row>32</xdr:row>
      <xdr:rowOff>38100</xdr:rowOff>
    </xdr:from>
    <xdr:to>
      <xdr:col>17</xdr:col>
      <xdr:colOff>466725</xdr:colOff>
      <xdr:row>46</xdr:row>
      <xdr:rowOff>133350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276225</xdr:colOff>
      <xdr:row>17</xdr:row>
      <xdr:rowOff>66675</xdr:rowOff>
    </xdr:from>
    <xdr:to>
      <xdr:col>17</xdr:col>
      <xdr:colOff>476250</xdr:colOff>
      <xdr:row>31</xdr:row>
      <xdr:rowOff>161925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247649</xdr:colOff>
      <xdr:row>0</xdr:row>
      <xdr:rowOff>180975</xdr:rowOff>
    </xdr:from>
    <xdr:to>
      <xdr:col>14</xdr:col>
      <xdr:colOff>457200</xdr:colOff>
      <xdr:row>15</xdr:row>
      <xdr:rowOff>47625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171450</xdr:colOff>
      <xdr:row>67</xdr:row>
      <xdr:rowOff>28574</xdr:rowOff>
    </xdr:from>
    <xdr:to>
      <xdr:col>17</xdr:col>
      <xdr:colOff>295275</xdr:colOff>
      <xdr:row>81</xdr:row>
      <xdr:rowOff>142874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76200</xdr:colOff>
      <xdr:row>84</xdr:row>
      <xdr:rowOff>180975</xdr:rowOff>
    </xdr:from>
    <xdr:to>
      <xdr:col>17</xdr:col>
      <xdr:colOff>200025</xdr:colOff>
      <xdr:row>99</xdr:row>
      <xdr:rowOff>95250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333375</xdr:colOff>
      <xdr:row>49</xdr:row>
      <xdr:rowOff>38100</xdr:rowOff>
    </xdr:from>
    <xdr:to>
      <xdr:col>17</xdr:col>
      <xdr:colOff>457200</xdr:colOff>
      <xdr:row>63</xdr:row>
      <xdr:rowOff>123825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0.24069</cdr:x>
      <cdr:y>0.06207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92392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900"/>
            <a:t>100 = 2012</a:t>
          </a:r>
        </a:p>
      </cdr:txBody>
    </cdr:sp>
  </cdr:relSizeAnchor>
  <cdr:relSizeAnchor xmlns:cdr="http://schemas.openxmlformats.org/drawingml/2006/chartDrawing">
    <cdr:from>
      <cdr:x>0.41742</cdr:x>
      <cdr:y>0.09655</cdr:y>
    </cdr:from>
    <cdr:to>
      <cdr:x>0.42308</cdr:x>
      <cdr:y>0.91035</cdr:y>
    </cdr:to>
    <cdr:sp macro="" textlink="">
      <cdr:nvSpPr>
        <cdr:cNvPr id="3" name="Connecteur droit 2"/>
        <cdr:cNvSpPr/>
      </cdr:nvSpPr>
      <cdr:spPr>
        <a:xfrm xmlns:a="http://schemas.openxmlformats.org/drawingml/2006/main" flipV="1">
          <a:off x="1653970" y="266690"/>
          <a:ext cx="22427" cy="22479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0.42975</cdr:x>
      <cdr:y>0.03448</cdr:y>
    </cdr:from>
    <cdr:to>
      <cdr:x>0.79947</cdr:x>
      <cdr:y>0.11379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702824" y="95250"/>
          <a:ext cx="1465007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900"/>
            <a:t>Début</a:t>
          </a:r>
          <a:r>
            <a:rPr lang="fr-FR" sz="900" baseline="0"/>
            <a:t> de cycle électoral</a:t>
          </a:r>
          <a:endParaRPr lang="fr-FR" sz="900"/>
        </a:p>
      </cdr:txBody>
    </cdr:sp>
  </cdr:relSizeAnchor>
  <cdr:relSizeAnchor xmlns:cdr="http://schemas.openxmlformats.org/drawingml/2006/chartDrawing">
    <cdr:from>
      <cdr:x>0.06211</cdr:x>
      <cdr:y>0.04138</cdr:y>
    </cdr:from>
    <cdr:to>
      <cdr:x>0.36732</cdr:x>
      <cdr:y>0.12414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246117" y="114292"/>
          <a:ext cx="1209364" cy="228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/>
            <a:t>Fin de cycle électoral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0.2304</cdr:x>
      <cdr:y>0.06186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92392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900"/>
            <a:t>100 = 2012</a:t>
          </a:r>
        </a:p>
      </cdr:txBody>
    </cdr:sp>
  </cdr:relSizeAnchor>
  <cdr:relSizeAnchor xmlns:cdr="http://schemas.openxmlformats.org/drawingml/2006/chartDrawing">
    <cdr:from>
      <cdr:x>0.32304</cdr:x>
      <cdr:y>0.09966</cdr:y>
    </cdr:from>
    <cdr:to>
      <cdr:x>0.32542</cdr:x>
      <cdr:y>0.89691</cdr:y>
    </cdr:to>
    <cdr:sp macro="" textlink="">
      <cdr:nvSpPr>
        <cdr:cNvPr id="3" name="Connecteur droit 2"/>
        <cdr:cNvSpPr/>
      </cdr:nvSpPr>
      <cdr:spPr>
        <a:xfrm xmlns:a="http://schemas.openxmlformats.org/drawingml/2006/main" flipV="1">
          <a:off x="1295411" y="276224"/>
          <a:ext cx="9514" cy="22097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0.33966</cdr:x>
      <cdr:y>0.02749</cdr:y>
    </cdr:from>
    <cdr:to>
      <cdr:x>0.69358</cdr:x>
      <cdr:y>0.10653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362064" y="76196"/>
          <a:ext cx="1419228" cy="219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/>
            <a:t>Début</a:t>
          </a:r>
          <a:r>
            <a:rPr lang="fr-FR" sz="900" baseline="0"/>
            <a:t> de cycle électoral</a:t>
          </a:r>
          <a:endParaRPr lang="fr-FR" sz="900"/>
        </a:p>
      </cdr:txBody>
    </cdr:sp>
  </cdr:relSizeAnchor>
  <cdr:relSizeAnchor xmlns:cdr="http://schemas.openxmlformats.org/drawingml/2006/chartDrawing">
    <cdr:from>
      <cdr:x>0.05226</cdr:x>
      <cdr:y>0.02749</cdr:y>
    </cdr:from>
    <cdr:to>
      <cdr:x>0.34442</cdr:x>
      <cdr:y>0.10997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209561" y="76186"/>
          <a:ext cx="1171569" cy="228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/>
            <a:t>Fin de cycle électoral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0.22986</cdr:x>
      <cdr:y>0.06272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92392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900"/>
            <a:t>100 = 2012</a:t>
          </a:r>
        </a:p>
        <a:p xmlns:a="http://schemas.openxmlformats.org/drawingml/2006/main">
          <a:pPr algn="l"/>
          <a:endParaRPr lang="fr-FR" sz="900"/>
        </a:p>
      </cdr:txBody>
    </cdr:sp>
  </cdr:relSizeAnchor>
  <cdr:relSizeAnchor xmlns:cdr="http://schemas.openxmlformats.org/drawingml/2006/chartDrawing">
    <cdr:from>
      <cdr:x>0.32228</cdr:x>
      <cdr:y>0.10145</cdr:y>
    </cdr:from>
    <cdr:to>
      <cdr:x>0.32228</cdr:x>
      <cdr:y>0.89936</cdr:y>
    </cdr:to>
    <cdr:sp macro="" textlink="">
      <cdr:nvSpPr>
        <cdr:cNvPr id="3" name="Connecteur droit 2"/>
        <cdr:cNvSpPr/>
      </cdr:nvSpPr>
      <cdr:spPr>
        <a:xfrm xmlns:a="http://schemas.openxmlformats.org/drawingml/2006/main" flipV="1">
          <a:off x="1295405" y="294725"/>
          <a:ext cx="0" cy="231802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0.34124</cdr:x>
      <cdr:y>0.03607</cdr:y>
    </cdr:from>
    <cdr:to>
      <cdr:x>0.69432</cdr:x>
      <cdr:y>0.11148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371612" y="104776"/>
          <a:ext cx="1419223" cy="219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Début</a:t>
          </a:r>
          <a:r>
            <a:rPr lang="fr-FR" sz="900" baseline="0"/>
            <a:t> de cycle électoral</a:t>
          </a:r>
          <a:endParaRPr lang="fr-FR" sz="900"/>
        </a:p>
      </cdr:txBody>
    </cdr:sp>
  </cdr:relSizeAnchor>
  <cdr:relSizeAnchor xmlns:cdr="http://schemas.openxmlformats.org/drawingml/2006/chartDrawing">
    <cdr:from>
      <cdr:x>0.04976</cdr:x>
      <cdr:y>0.03279</cdr:y>
    </cdr:from>
    <cdr:to>
      <cdr:x>0.34123</cdr:x>
      <cdr:y>0.11148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200027" y="95251"/>
          <a:ext cx="1171579" cy="228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/>
            <a:t>Fin de cycle électoral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0.23487</cdr:x>
      <cdr:y>0.06164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92392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900"/>
            <a:t>100 = 2012</a:t>
          </a:r>
        </a:p>
      </cdr:txBody>
    </cdr:sp>
  </cdr:relSizeAnchor>
  <cdr:relSizeAnchor xmlns:cdr="http://schemas.openxmlformats.org/drawingml/2006/chartDrawing">
    <cdr:from>
      <cdr:x>0.3293</cdr:x>
      <cdr:y>0.10959</cdr:y>
    </cdr:from>
    <cdr:to>
      <cdr:x>0.3293</cdr:x>
      <cdr:y>0.89384</cdr:y>
    </cdr:to>
    <cdr:sp macro="" textlink="">
      <cdr:nvSpPr>
        <cdr:cNvPr id="4" name="Connecteur droit 3"/>
        <cdr:cNvSpPr/>
      </cdr:nvSpPr>
      <cdr:spPr>
        <a:xfrm xmlns:a="http://schemas.openxmlformats.org/drawingml/2006/main" flipV="1">
          <a:off x="1295416" y="304790"/>
          <a:ext cx="0" cy="218123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0.34624</cdr:x>
      <cdr:y>0.03767</cdr:y>
    </cdr:from>
    <cdr:to>
      <cdr:x>0.70702</cdr:x>
      <cdr:y>0.11644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362064" y="104770"/>
          <a:ext cx="1419246" cy="219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/>
            <a:t>Début</a:t>
          </a:r>
          <a:r>
            <a:rPr lang="fr-FR" sz="900" baseline="0"/>
            <a:t> de cycle électoral</a:t>
          </a:r>
          <a:endParaRPr lang="fr-FR" sz="900"/>
        </a:p>
      </cdr:txBody>
    </cdr:sp>
  </cdr:relSizeAnchor>
  <cdr:relSizeAnchor xmlns:cdr="http://schemas.openxmlformats.org/drawingml/2006/chartDrawing">
    <cdr:from>
      <cdr:x>0.04358</cdr:x>
      <cdr:y>0.03425</cdr:y>
    </cdr:from>
    <cdr:to>
      <cdr:x>0.3414</cdr:x>
      <cdr:y>0.11644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71436" y="95258"/>
          <a:ext cx="1171571" cy="228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/>
            <a:t>Fin de cycle électoral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0.23487</cdr:x>
      <cdr:y>0.06164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92392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900"/>
            <a:t>100 = 2012</a:t>
          </a:r>
        </a:p>
      </cdr:txBody>
    </cdr:sp>
  </cdr:relSizeAnchor>
  <cdr:relSizeAnchor xmlns:cdr="http://schemas.openxmlformats.org/drawingml/2006/chartDrawing">
    <cdr:from>
      <cdr:x>0.32688</cdr:x>
      <cdr:y>0.10616</cdr:y>
    </cdr:from>
    <cdr:to>
      <cdr:x>0.32688</cdr:x>
      <cdr:y>0.89041</cdr:y>
    </cdr:to>
    <cdr:sp macro="" textlink="">
      <cdr:nvSpPr>
        <cdr:cNvPr id="3" name="Connecteur droit 2"/>
        <cdr:cNvSpPr/>
      </cdr:nvSpPr>
      <cdr:spPr>
        <a:xfrm xmlns:a="http://schemas.openxmlformats.org/drawingml/2006/main" flipV="1">
          <a:off x="1285885" y="295263"/>
          <a:ext cx="0" cy="21812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0.38257</cdr:x>
      <cdr:y>0.03425</cdr:y>
    </cdr:from>
    <cdr:to>
      <cdr:x>0.74334</cdr:x>
      <cdr:y>0.11301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504968" y="95258"/>
          <a:ext cx="1419206" cy="219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/>
            <a:t>Début</a:t>
          </a:r>
          <a:r>
            <a:rPr lang="fr-FR" sz="900" baseline="0"/>
            <a:t> de cycle électoral</a:t>
          </a:r>
          <a:endParaRPr lang="fr-FR" sz="900"/>
        </a:p>
      </cdr:txBody>
    </cdr:sp>
  </cdr:relSizeAnchor>
  <cdr:relSizeAnchor xmlns:cdr="http://schemas.openxmlformats.org/drawingml/2006/chartDrawing">
    <cdr:from>
      <cdr:x>0.05327</cdr:x>
      <cdr:y>0.03424</cdr:y>
    </cdr:from>
    <cdr:to>
      <cdr:x>0.35109</cdr:x>
      <cdr:y>0.11643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09556" y="95243"/>
          <a:ext cx="1171572" cy="228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Fin de cycle électoral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0.01548</cdr:x>
      <cdr:y>0</cdr:y>
    </cdr:from>
    <cdr:to>
      <cdr:x>0.11145</cdr:x>
      <cdr:y>0.08587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5255" y="0"/>
          <a:ext cx="590517" cy="295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M</a:t>
          </a:r>
          <a:r>
            <a:rPr lang="fr-FR" sz="1100" baseline="0"/>
            <a:t> €</a:t>
          </a:r>
          <a:endParaRPr lang="fr-FR" sz="1100"/>
        </a:p>
      </cdr:txBody>
    </cdr:sp>
  </cdr:relSizeAnchor>
  <cdr:relSizeAnchor xmlns:cdr="http://schemas.openxmlformats.org/drawingml/2006/chartDrawing">
    <cdr:from>
      <cdr:x>0.38854</cdr:x>
      <cdr:y>0.09418</cdr:y>
    </cdr:from>
    <cdr:to>
      <cdr:x>0.38854</cdr:x>
      <cdr:y>0.49308</cdr:y>
    </cdr:to>
    <cdr:sp macro="" textlink="">
      <cdr:nvSpPr>
        <cdr:cNvPr id="4" name="Connecteur droit 3"/>
        <cdr:cNvSpPr/>
      </cdr:nvSpPr>
      <cdr:spPr>
        <a:xfrm xmlns:a="http://schemas.openxmlformats.org/drawingml/2006/main" flipV="1">
          <a:off x="2390774" y="323851"/>
          <a:ext cx="0" cy="13716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0.68266</cdr:x>
      <cdr:y>0.09418</cdr:y>
    </cdr:from>
    <cdr:to>
      <cdr:x>0.68266</cdr:x>
      <cdr:y>0.49308</cdr:y>
    </cdr:to>
    <cdr:sp macro="" textlink="">
      <cdr:nvSpPr>
        <cdr:cNvPr id="5" name="Connecteur droit 4"/>
        <cdr:cNvSpPr/>
      </cdr:nvSpPr>
      <cdr:spPr>
        <a:xfrm xmlns:a="http://schemas.openxmlformats.org/drawingml/2006/main" flipV="1">
          <a:off x="4200524" y="323851"/>
          <a:ext cx="0" cy="13716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0.87926</cdr:x>
      <cdr:y>0.09141</cdr:y>
    </cdr:from>
    <cdr:to>
      <cdr:x>0.87926</cdr:x>
      <cdr:y>0.4903</cdr:y>
    </cdr:to>
    <cdr:sp macro="" textlink="">
      <cdr:nvSpPr>
        <cdr:cNvPr id="6" name="Connecteur droit 5"/>
        <cdr:cNvSpPr/>
      </cdr:nvSpPr>
      <cdr:spPr>
        <a:xfrm xmlns:a="http://schemas.openxmlformats.org/drawingml/2006/main" flipV="1">
          <a:off x="5410199" y="314326"/>
          <a:ext cx="0" cy="13716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0.24244</cdr:x>
      <cdr:y>0.06164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953710" cy="171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900"/>
            <a:t>100 = 2012</a:t>
          </a:r>
        </a:p>
      </cdr:txBody>
    </cdr:sp>
  </cdr:relSizeAnchor>
  <cdr:relSizeAnchor xmlns:cdr="http://schemas.openxmlformats.org/drawingml/2006/chartDrawing">
    <cdr:from>
      <cdr:x>0.04842</cdr:x>
      <cdr:y>0.03424</cdr:y>
    </cdr:from>
    <cdr:to>
      <cdr:x>0.35585</cdr:x>
      <cdr:y>0.11644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90463" y="95230"/>
          <a:ext cx="1209376" cy="228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900"/>
            <a:t>Fin de cycle électoral</a:t>
          </a:r>
        </a:p>
      </cdr:txBody>
    </cdr:sp>
  </cdr:relSizeAnchor>
  <cdr:relSizeAnchor xmlns:cdr="http://schemas.openxmlformats.org/drawingml/2006/chartDrawing">
    <cdr:from>
      <cdr:x>0.35351</cdr:x>
      <cdr:y>0.03424</cdr:y>
    </cdr:from>
    <cdr:to>
      <cdr:x>0.72591</cdr:x>
      <cdr:y>0.11301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390661" y="95245"/>
          <a:ext cx="1464957" cy="219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fr-FR" sz="900"/>
            <a:t>Début</a:t>
          </a:r>
          <a:r>
            <a:rPr lang="fr-FR" sz="900" baseline="0"/>
            <a:t> de cycle électoral</a:t>
          </a:r>
          <a:endParaRPr lang="fr-FR" sz="9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0.00251</cdr:x>
      <cdr:y>0.84931</cdr:y>
    </cdr:to>
    <cdr:sp macro="" textlink="">
      <cdr:nvSpPr>
        <cdr:cNvPr id="5" name="Connecteur droit 4"/>
        <cdr:cNvSpPr/>
      </cdr:nvSpPr>
      <cdr:spPr>
        <a:xfrm xmlns:a="http://schemas.openxmlformats.org/drawingml/2006/main" flipV="1">
          <a:off x="0" y="0"/>
          <a:ext cx="9866" cy="23621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0.00251</cdr:x>
      <cdr:y>0.84931</cdr:y>
    </cdr:to>
    <cdr:sp macro="" textlink="">
      <cdr:nvSpPr>
        <cdr:cNvPr id="6" name="Connecteur droit 5"/>
        <cdr:cNvSpPr/>
      </cdr:nvSpPr>
      <cdr:spPr>
        <a:xfrm xmlns:a="http://schemas.openxmlformats.org/drawingml/2006/main" flipV="1">
          <a:off x="0" y="0"/>
          <a:ext cx="9866" cy="23621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</cdr:y>
    </cdr:from>
    <cdr:to>
      <cdr:x>0.00251</cdr:x>
      <cdr:y>0.84931</cdr:y>
    </cdr:to>
    <cdr:sp macro="" textlink="">
      <cdr:nvSpPr>
        <cdr:cNvPr id="7" name="Connecteur droit 6"/>
        <cdr:cNvSpPr/>
      </cdr:nvSpPr>
      <cdr:spPr>
        <a:xfrm xmlns:a="http://schemas.openxmlformats.org/drawingml/2006/main" flipV="1">
          <a:off x="0" y="0"/>
          <a:ext cx="9866" cy="23621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0.32204</cdr:x>
      <cdr:y>0.10274</cdr:y>
    </cdr:from>
    <cdr:to>
      <cdr:x>0.32204</cdr:x>
      <cdr:y>0.88699</cdr:y>
    </cdr:to>
    <cdr:sp macro="" textlink="">
      <cdr:nvSpPr>
        <cdr:cNvPr id="8" name="Connecteur droit 7"/>
        <cdr:cNvSpPr/>
      </cdr:nvSpPr>
      <cdr:spPr>
        <a:xfrm xmlns:a="http://schemas.openxmlformats.org/drawingml/2006/main" flipV="1">
          <a:off x="1266830" y="285738"/>
          <a:ext cx="0" cy="21812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0.05393</cdr:x>
      <cdr:y>0.02013</cdr:y>
    </cdr:from>
    <cdr:to>
      <cdr:x>1</cdr:x>
      <cdr:y>0.11074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3999" y="63501"/>
          <a:ext cx="4455583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>
              <a:latin typeface="+mn-lt"/>
              <a:ea typeface="+mn-ea"/>
              <a:cs typeface="+mn-cs"/>
            </a:rPr>
            <a:t>Taux de croissance annuel des recettes de la fiscalité directe locale</a:t>
          </a:r>
          <a:endParaRPr lang="fr-FR" sz="12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19</xdr:row>
      <xdr:rowOff>0</xdr:rowOff>
    </xdr:from>
    <xdr:to>
      <xdr:col>10</xdr:col>
      <xdr:colOff>314325</xdr:colOff>
      <xdr:row>45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19</xdr:row>
      <xdr:rowOff>123824</xdr:rowOff>
    </xdr:from>
    <xdr:to>
      <xdr:col>3</xdr:col>
      <xdr:colOff>419100</xdr:colOff>
      <xdr:row>45</xdr:row>
      <xdr:rowOff>171449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0.01237</cdr:x>
      <cdr:y>0.0075</cdr:y>
    </cdr:from>
    <cdr:to>
      <cdr:x>0.19081</cdr:x>
      <cdr:y>0.0469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6675" y="38100"/>
          <a:ext cx="962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M€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66675</xdr:rowOff>
    </xdr:from>
    <xdr:to>
      <xdr:col>13</xdr:col>
      <xdr:colOff>485775</xdr:colOff>
      <xdr:row>15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333375</xdr:colOff>
      <xdr:row>16</xdr:row>
      <xdr:rowOff>47625</xdr:rowOff>
    </xdr:from>
    <xdr:to>
      <xdr:col>13</xdr:col>
      <xdr:colOff>400050</xdr:colOff>
      <xdr:row>30</xdr:row>
      <xdr:rowOff>123825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314325</xdr:colOff>
      <xdr:row>8</xdr:row>
      <xdr:rowOff>142875</xdr:rowOff>
    </xdr:from>
    <xdr:to>
      <xdr:col>19</xdr:col>
      <xdr:colOff>228600</xdr:colOff>
      <xdr:row>24</xdr:row>
      <xdr:rowOff>161925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0.17903</cdr:x>
      <cdr:y>0.09375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6667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1100"/>
            <a:t>En Md€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0.17903</cdr:x>
      <cdr:y>0.09375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6667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1100"/>
            <a:t>En Md€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0.17903</cdr:x>
      <cdr:y>0.09375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6667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1100"/>
            <a:t>En Md€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paceDESL/Fonctions/Fiscalite/Travail%20appariement%20REI/2018/R&#233;sultat%20%20avec%20fichier%20sas%20(dgfip)/Effet_base_tau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TEOM"/>
      <sheetName val="CFE"/>
    </sheetNames>
    <sheetDataSet>
      <sheetData sheetId="0">
        <row r="4">
          <cell r="L4">
            <v>2.1663399999999999</v>
          </cell>
          <cell r="M4">
            <v>2.7654999999999998</v>
          </cell>
          <cell r="N4">
            <v>1.2657400000000001</v>
          </cell>
          <cell r="O4">
            <v>2.5015999999999998</v>
          </cell>
          <cell r="P4">
            <v>1.89757</v>
          </cell>
          <cell r="Q4">
            <v>2.2236699999999998</v>
          </cell>
          <cell r="R4">
            <v>0.95513000000000003</v>
          </cell>
          <cell r="S4">
            <v>2.0722</v>
          </cell>
          <cell r="T4">
            <v>0.26377</v>
          </cell>
          <cell r="U4">
            <v>0.53007000000000004</v>
          </cell>
          <cell r="V4">
            <v>0.30768000000000001</v>
          </cell>
          <cell r="W4">
            <v>0.42075000000000001</v>
          </cell>
        </row>
        <row r="5">
          <cell r="M5">
            <v>2.3220999999999998</v>
          </cell>
          <cell r="O5">
            <v>2.3220999999999998</v>
          </cell>
          <cell r="Q5">
            <v>2.2960600000000002</v>
          </cell>
          <cell r="S5">
            <v>2.2961</v>
          </cell>
          <cell r="U5">
            <v>2.5489999999999999E-2</v>
          </cell>
          <cell r="W5">
            <v>2.5489999999999999E-2</v>
          </cell>
        </row>
        <row r="6">
          <cell r="M6">
            <v>3.1040000000000001</v>
          </cell>
          <cell r="P6">
            <v>1.89757</v>
          </cell>
          <cell r="R6">
            <v>0.95513000000000003</v>
          </cell>
          <cell r="S6">
            <v>2.0108999999999999</v>
          </cell>
          <cell r="T6">
            <v>0.26377</v>
          </cell>
          <cell r="U6">
            <v>0.88280999999999998</v>
          </cell>
          <cell r="V6">
            <v>0.30768000000000001</v>
          </cell>
          <cell r="W6">
            <v>0.54078999999999999</v>
          </cell>
        </row>
        <row r="7">
          <cell r="L7">
            <v>2.0698400000000001</v>
          </cell>
          <cell r="M7">
            <v>2.5407000000000002</v>
          </cell>
          <cell r="N7">
            <v>1.1781699999999999</v>
          </cell>
          <cell r="O7">
            <v>2.2911999999999999</v>
          </cell>
          <cell r="P7">
            <v>1.87659</v>
          </cell>
          <cell r="Q7">
            <v>2.1979899999999999</v>
          </cell>
          <cell r="R7">
            <v>0.92622000000000004</v>
          </cell>
          <cell r="S7">
            <v>2.0192000000000001</v>
          </cell>
          <cell r="T7">
            <v>0.18969</v>
          </cell>
          <cell r="U7">
            <v>0.33533000000000002</v>
          </cell>
          <cell r="V7">
            <v>0.24964</v>
          </cell>
          <cell r="W7">
            <v>0.26667999999999997</v>
          </cell>
        </row>
        <row r="8">
          <cell r="L8">
            <v>1.9723599999999999</v>
          </cell>
          <cell r="M8">
            <v>2.3792</v>
          </cell>
          <cell r="N8">
            <v>1.1623000000000001</v>
          </cell>
          <cell r="O8">
            <v>2.0979000000000001</v>
          </cell>
          <cell r="P8">
            <v>1.71553</v>
          </cell>
          <cell r="Q8">
            <v>2.3404600000000002</v>
          </cell>
          <cell r="R8">
            <v>1.06839</v>
          </cell>
          <cell r="S8">
            <v>1.9436</v>
          </cell>
          <cell r="T8">
            <v>0.2525</v>
          </cell>
          <cell r="U8">
            <v>3.7879999999999997E-2</v>
          </cell>
          <cell r="V8">
            <v>9.2920000000000003E-2</v>
          </cell>
          <cell r="W8">
            <v>0.15135000000000001</v>
          </cell>
        </row>
        <row r="9">
          <cell r="L9">
            <v>2.0753400000000002</v>
          </cell>
          <cell r="M9">
            <v>2.5461999999999998</v>
          </cell>
          <cell r="N9">
            <v>1.17974</v>
          </cell>
          <cell r="O9">
            <v>2.2997000000000001</v>
          </cell>
          <cell r="P9">
            <v>1.8849800000000001</v>
          </cell>
          <cell r="Q9">
            <v>2.19319</v>
          </cell>
          <cell r="R9">
            <v>0.91154000000000002</v>
          </cell>
          <cell r="S9">
            <v>2.0226999999999999</v>
          </cell>
          <cell r="T9">
            <v>0.18684000000000001</v>
          </cell>
          <cell r="U9">
            <v>0.34539999999999998</v>
          </cell>
          <cell r="V9">
            <v>0.26578000000000002</v>
          </cell>
          <cell r="W9">
            <v>0.27148</v>
          </cell>
        </row>
        <row r="10">
          <cell r="L10">
            <v>2.52901</v>
          </cell>
          <cell r="M10">
            <v>10.980399999999999</v>
          </cell>
          <cell r="N10">
            <v>2.3343600000000002</v>
          </cell>
          <cell r="O10">
            <v>3.8860999999999999</v>
          </cell>
          <cell r="P10">
            <v>1.9138599999999999</v>
          </cell>
          <cell r="Q10">
            <v>2.1512899999999999</v>
          </cell>
          <cell r="R10">
            <v>1.0818000000000001</v>
          </cell>
          <cell r="S10">
            <v>1.9379999999999999</v>
          </cell>
          <cell r="T10">
            <v>0.60360000000000003</v>
          </cell>
          <cell r="U10">
            <v>8.6431900000000006</v>
          </cell>
          <cell r="V10">
            <v>1.23915</v>
          </cell>
          <cell r="W10">
            <v>1.91099</v>
          </cell>
        </row>
        <row r="11">
          <cell r="L11">
            <v>3.5148799999999998</v>
          </cell>
          <cell r="M11">
            <v>4.3613999999999997</v>
          </cell>
          <cell r="N11">
            <v>2.99871</v>
          </cell>
          <cell r="O11">
            <v>3.8597000000000001</v>
          </cell>
          <cell r="P11">
            <v>1.5164599999999999</v>
          </cell>
          <cell r="Q11">
            <v>2.2332100000000001</v>
          </cell>
          <cell r="R11">
            <v>1.1876100000000001</v>
          </cell>
          <cell r="S11">
            <v>1.8156000000000001</v>
          </cell>
          <cell r="T11">
            <v>1.9685600000000001</v>
          </cell>
          <cell r="U11">
            <v>2.0817100000000002</v>
          </cell>
          <cell r="V11">
            <v>1.7898400000000001</v>
          </cell>
          <cell r="W11">
            <v>2.0076900000000002</v>
          </cell>
        </row>
        <row r="12">
          <cell r="L12">
            <v>2.4945499999999998</v>
          </cell>
          <cell r="M12">
            <v>12.289899999999999</v>
          </cell>
          <cell r="N12">
            <v>2.1329600000000002</v>
          </cell>
          <cell r="O12">
            <v>3.8889</v>
          </cell>
          <cell r="P12">
            <v>1.9297500000000001</v>
          </cell>
          <cell r="Q12">
            <v>2.1350799999999999</v>
          </cell>
          <cell r="R12">
            <v>1.04972</v>
          </cell>
          <cell r="S12">
            <v>1.9470000000000001</v>
          </cell>
          <cell r="T12">
            <v>0.55410999999999999</v>
          </cell>
          <cell r="U12">
            <v>9.9425500000000007</v>
          </cell>
          <cell r="V12">
            <v>1.07199</v>
          </cell>
          <cell r="W12">
            <v>1.90489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42"/>
  <sheetViews>
    <sheetView zoomScale="80" zoomScaleNormal="80" workbookViewId="0"/>
  </sheetViews>
  <sheetFormatPr baseColWidth="10" defaultRowHeight="15"/>
  <cols>
    <col min="1" max="1" width="57.140625" style="8" customWidth="1"/>
    <col min="2" max="2" width="11.85546875" style="8" customWidth="1"/>
    <col min="3" max="3" width="10.42578125" style="8" customWidth="1"/>
    <col min="4" max="4" width="11.28515625" style="8" customWidth="1"/>
    <col min="5" max="5" width="14" style="8" customWidth="1"/>
    <col min="6" max="6" width="14.5703125" style="8" customWidth="1"/>
    <col min="7" max="7" width="11.140625" style="8" customWidth="1"/>
    <col min="8" max="8" width="13.28515625" style="8" customWidth="1"/>
    <col min="9" max="10" width="11.42578125" style="8"/>
    <col min="11" max="11" width="11.5703125" style="8" bestFit="1" customWidth="1"/>
    <col min="12" max="12" width="51.85546875" style="8" customWidth="1"/>
    <col min="13" max="14" width="11.42578125" style="8"/>
    <col min="15" max="15" width="11.42578125" style="58"/>
    <col min="16" max="16384" width="11.42578125" style="8"/>
  </cols>
  <sheetData>
    <row r="1" spans="1:15" ht="15.75">
      <c r="A1" s="211" t="s">
        <v>146</v>
      </c>
    </row>
    <row r="3" spans="1:15" ht="31.5">
      <c r="A3" s="82" t="s">
        <v>89</v>
      </c>
      <c r="B3" s="89" t="s">
        <v>0</v>
      </c>
      <c r="C3" s="89" t="s">
        <v>1</v>
      </c>
      <c r="D3" s="89" t="s">
        <v>16</v>
      </c>
      <c r="E3" s="90" t="s">
        <v>2</v>
      </c>
      <c r="F3" s="90" t="s">
        <v>3</v>
      </c>
      <c r="G3" s="90" t="s">
        <v>4</v>
      </c>
      <c r="H3" s="90" t="s">
        <v>5</v>
      </c>
    </row>
    <row r="4" spans="1:15" ht="15.75">
      <c r="A4" s="83" t="s">
        <v>6</v>
      </c>
      <c r="B4" s="91">
        <v>15353.563958999999</v>
      </c>
      <c r="C4" s="91">
        <v>7135.0355440000003</v>
      </c>
      <c r="D4" s="91">
        <v>90.182616999999993</v>
      </c>
      <c r="E4" s="92">
        <v>22578.782119999996</v>
      </c>
      <c r="F4" s="92"/>
      <c r="G4" s="92"/>
      <c r="H4" s="92">
        <v>22578.782119999996</v>
      </c>
      <c r="J4" s="24"/>
    </row>
    <row r="5" spans="1:15" ht="15.75">
      <c r="A5" s="83" t="s">
        <v>101</v>
      </c>
      <c r="B5" s="91">
        <v>68.664795999999996</v>
      </c>
      <c r="C5" s="93">
        <v>1.8422339999999999</v>
      </c>
      <c r="D5" s="93">
        <v>0.17104900000000001</v>
      </c>
      <c r="E5" s="92">
        <v>70.678078999999997</v>
      </c>
      <c r="F5" s="92"/>
      <c r="G5" s="92"/>
      <c r="H5" s="92">
        <v>70.678078999999997</v>
      </c>
      <c r="J5" s="24"/>
    </row>
    <row r="6" spans="1:15" ht="15.75">
      <c r="A6" s="83" t="s">
        <v>82</v>
      </c>
      <c r="B6" s="91">
        <v>118</v>
      </c>
      <c r="C6" s="91"/>
      <c r="D6" s="91"/>
      <c r="E6" s="92">
        <v>118</v>
      </c>
      <c r="F6" s="92"/>
      <c r="G6" s="92"/>
      <c r="H6" s="92">
        <v>118</v>
      </c>
      <c r="J6" s="24"/>
    </row>
    <row r="7" spans="1:15" ht="15.75">
      <c r="A7" s="83" t="s">
        <v>41</v>
      </c>
      <c r="B7" s="91">
        <v>17526.557037999999</v>
      </c>
      <c r="C7" s="91">
        <v>1512.375837</v>
      </c>
      <c r="D7" s="91">
        <v>95.151992000002338</v>
      </c>
      <c r="E7" s="92">
        <v>19134.084867000001</v>
      </c>
      <c r="F7" s="92">
        <v>14493.792423999999</v>
      </c>
      <c r="G7" s="94"/>
      <c r="H7" s="92">
        <v>33627.877290999997</v>
      </c>
      <c r="J7" s="24"/>
    </row>
    <row r="8" spans="1:15" ht="15.75">
      <c r="A8" s="83" t="s">
        <v>94</v>
      </c>
      <c r="B8" s="91">
        <v>835.05784500000004</v>
      </c>
      <c r="C8" s="91">
        <v>146.107966</v>
      </c>
      <c r="D8" s="93">
        <v>4.1864429999999997</v>
      </c>
      <c r="E8" s="92">
        <v>985.35225400000013</v>
      </c>
      <c r="F8" s="83"/>
      <c r="G8" s="83"/>
      <c r="H8" s="92">
        <v>985.35225400000013</v>
      </c>
      <c r="J8" s="24"/>
    </row>
    <row r="9" spans="1:15" ht="15.75">
      <c r="A9" s="83" t="s">
        <v>102</v>
      </c>
      <c r="B9" s="91">
        <v>4.6922100000000002</v>
      </c>
      <c r="C9" s="91">
        <v>77.001075999999998</v>
      </c>
      <c r="D9" s="91"/>
      <c r="E9" s="92">
        <v>81.693286000000001</v>
      </c>
      <c r="F9" s="83"/>
      <c r="G9" s="92"/>
      <c r="H9" s="92">
        <v>81.693286000000001</v>
      </c>
      <c r="J9" s="24"/>
    </row>
    <row r="10" spans="1:15" ht="15.75">
      <c r="A10" s="84" t="s">
        <v>14</v>
      </c>
      <c r="B10" s="95">
        <v>33906.535848</v>
      </c>
      <c r="C10" s="95">
        <v>8872.3626569999997</v>
      </c>
      <c r="D10" s="95">
        <v>189.69210100000231</v>
      </c>
      <c r="E10" s="95">
        <v>42968.590605999998</v>
      </c>
      <c r="F10" s="95">
        <v>14493.792423999999</v>
      </c>
      <c r="G10" s="95"/>
      <c r="H10" s="96">
        <v>57462.383029999997</v>
      </c>
      <c r="J10" s="24"/>
    </row>
    <row r="11" spans="1:15" ht="15.75">
      <c r="A11" s="83" t="s">
        <v>7</v>
      </c>
      <c r="B11" s="91">
        <v>640.824929</v>
      </c>
      <c r="C11" s="91">
        <v>7310.8597589999999</v>
      </c>
      <c r="D11" s="93">
        <v>2.4060199999994438</v>
      </c>
      <c r="E11" s="92">
        <v>7954.0907079999997</v>
      </c>
      <c r="F11" s="97"/>
      <c r="G11" s="97"/>
      <c r="H11" s="92">
        <v>7954.0907079999997</v>
      </c>
      <c r="J11" s="24"/>
    </row>
    <row r="12" spans="1:15" ht="15.75">
      <c r="A12" s="83" t="s">
        <v>8</v>
      </c>
      <c r="B12" s="91">
        <v>125.842443</v>
      </c>
      <c r="C12" s="91">
        <v>4569.48099</v>
      </c>
      <c r="D12" s="142"/>
      <c r="E12" s="92">
        <v>4695.3234329999996</v>
      </c>
      <c r="F12" s="92">
        <v>4199.5740697000001</v>
      </c>
      <c r="G12" s="92">
        <v>8829.9564264000001</v>
      </c>
      <c r="H12" s="92">
        <v>17724.853929099998</v>
      </c>
      <c r="J12" s="24"/>
    </row>
    <row r="13" spans="1:15" ht="15.75">
      <c r="A13" s="83" t="s">
        <v>9</v>
      </c>
      <c r="B13" s="91">
        <v>70.805918000000005</v>
      </c>
      <c r="C13" s="91">
        <v>532.46317650000003</v>
      </c>
      <c r="D13" s="142"/>
      <c r="E13" s="92">
        <v>603.26909450000005</v>
      </c>
      <c r="F13" s="92">
        <v>285.15628450000003</v>
      </c>
      <c r="G13" s="92">
        <v>649.89192500000001</v>
      </c>
      <c r="H13" s="92">
        <v>1538.3173040000001</v>
      </c>
      <c r="J13" s="24"/>
    </row>
    <row r="14" spans="1:15" ht="15.75">
      <c r="A14" s="83" t="s">
        <v>10</v>
      </c>
      <c r="B14" s="91">
        <v>27.788025000000001</v>
      </c>
      <c r="C14" s="91">
        <v>746.697405</v>
      </c>
      <c r="D14" s="142"/>
      <c r="E14" s="92">
        <v>774.48542999999995</v>
      </c>
      <c r="F14" s="97"/>
      <c r="G14" s="97"/>
      <c r="H14" s="92">
        <v>774.48542999999995</v>
      </c>
      <c r="J14" s="24"/>
    </row>
    <row r="15" spans="1:15" ht="15.75">
      <c r="A15" s="84" t="s">
        <v>13</v>
      </c>
      <c r="B15" s="95">
        <v>865.26131499999997</v>
      </c>
      <c r="C15" s="95">
        <v>13159.501330499999</v>
      </c>
      <c r="D15" s="98">
        <v>2.4060199999994438</v>
      </c>
      <c r="E15" s="95">
        <v>14027.168665499999</v>
      </c>
      <c r="F15" s="95">
        <v>4484.7303542</v>
      </c>
      <c r="G15" s="95">
        <v>9479.8483514</v>
      </c>
      <c r="H15" s="99">
        <v>27991.747371099998</v>
      </c>
      <c r="J15" s="24"/>
    </row>
    <row r="16" spans="1:15" s="144" customFormat="1" ht="15.75">
      <c r="A16" s="85" t="s">
        <v>12</v>
      </c>
      <c r="B16" s="100">
        <v>34771.797163000003</v>
      </c>
      <c r="C16" s="100">
        <v>22031.863987500001</v>
      </c>
      <c r="D16" s="100">
        <v>192.09812100000175</v>
      </c>
      <c r="E16" s="100">
        <v>56995.759271499999</v>
      </c>
      <c r="F16" s="100">
        <v>18978.5227782</v>
      </c>
      <c r="G16" s="100">
        <v>9479.8483514</v>
      </c>
      <c r="H16" s="100">
        <v>85454.130401100003</v>
      </c>
      <c r="O16" s="145"/>
    </row>
    <row r="17" spans="1:15" ht="15.75">
      <c r="A17" s="83" t="s">
        <v>97</v>
      </c>
      <c r="B17" s="91">
        <v>618.84510399999999</v>
      </c>
      <c r="C17" s="91">
        <v>6249.764107</v>
      </c>
      <c r="D17" s="91">
        <v>50.17407699999967</v>
      </c>
      <c r="E17" s="92">
        <v>6918.7832879999996</v>
      </c>
      <c r="F17" s="92"/>
      <c r="G17" s="92"/>
      <c r="H17" s="92">
        <v>6918.7832879999996</v>
      </c>
    </row>
    <row r="18" spans="1:15" s="55" customFormat="1" ht="15.75">
      <c r="A18" s="86" t="s">
        <v>83</v>
      </c>
      <c r="B18" s="91"/>
      <c r="C18" s="91">
        <v>20.551807</v>
      </c>
      <c r="D18" s="93">
        <v>0.22708500000000001</v>
      </c>
      <c r="E18" s="91">
        <v>20.778891999999999</v>
      </c>
      <c r="F18" s="91"/>
      <c r="G18" s="91"/>
      <c r="H18" s="91">
        <v>20.778891999999999</v>
      </c>
      <c r="O18" s="57"/>
    </row>
    <row r="19" spans="1:15" ht="15.75">
      <c r="A19" s="83" t="s">
        <v>17</v>
      </c>
      <c r="B19" s="91"/>
      <c r="C19" s="91"/>
      <c r="D19" s="91"/>
      <c r="E19" s="92">
        <v>154</v>
      </c>
      <c r="F19" s="92"/>
      <c r="G19" s="92">
        <v>80.335249000000005</v>
      </c>
      <c r="H19" s="92">
        <v>234.335249</v>
      </c>
      <c r="J19" s="24"/>
    </row>
    <row r="20" spans="1:15" s="144" customFormat="1" ht="15.75">
      <c r="A20" s="87" t="s">
        <v>15</v>
      </c>
      <c r="B20" s="100">
        <v>35390.642267000003</v>
      </c>
      <c r="C20" s="100">
        <v>28281.6280945</v>
      </c>
      <c r="D20" s="100">
        <v>242.27219800000142</v>
      </c>
      <c r="E20" s="100">
        <v>64068.542559499998</v>
      </c>
      <c r="F20" s="100">
        <v>18978.5227782</v>
      </c>
      <c r="G20" s="100">
        <v>9560.1836003999997</v>
      </c>
      <c r="H20" s="100">
        <v>92607.248938100005</v>
      </c>
      <c r="J20" s="146"/>
      <c r="O20" s="145"/>
    </row>
    <row r="21" spans="1:15" s="144" customFormat="1" ht="15.75">
      <c r="A21" s="88"/>
      <c r="B21" s="101"/>
      <c r="C21" s="101"/>
      <c r="D21" s="101"/>
      <c r="E21" s="102"/>
      <c r="F21" s="102"/>
      <c r="G21" s="102"/>
      <c r="H21" s="102"/>
      <c r="O21" s="145"/>
    </row>
    <row r="22" spans="1:15" ht="15.75">
      <c r="A22" s="83"/>
      <c r="B22" s="83"/>
      <c r="C22" s="83"/>
      <c r="D22" s="83"/>
      <c r="E22" s="83"/>
      <c r="F22" s="83"/>
      <c r="G22" s="83"/>
      <c r="H22" s="83"/>
    </row>
    <row r="23" spans="1:15" ht="31.5">
      <c r="A23" s="82" t="s">
        <v>113</v>
      </c>
      <c r="B23" s="89" t="s">
        <v>0</v>
      </c>
      <c r="C23" s="89" t="s">
        <v>1</v>
      </c>
      <c r="D23" s="89" t="s">
        <v>16</v>
      </c>
      <c r="E23" s="90" t="s">
        <v>2</v>
      </c>
      <c r="F23" s="90" t="s">
        <v>3</v>
      </c>
      <c r="G23" s="90" t="s">
        <v>4</v>
      </c>
      <c r="H23" s="90" t="s">
        <v>5</v>
      </c>
    </row>
    <row r="24" spans="1:15" ht="15.75">
      <c r="A24" s="83" t="s">
        <v>6</v>
      </c>
      <c r="B24" s="103">
        <v>2.037214141691579E-2</v>
      </c>
      <c r="C24" s="103">
        <v>2.515927452841038E-2</v>
      </c>
      <c r="D24" s="103">
        <v>-8.632965637109935E-2</v>
      </c>
      <c r="E24" s="103">
        <v>2.1402929468153697E-2</v>
      </c>
      <c r="F24" s="103"/>
      <c r="G24" s="103"/>
      <c r="H24" s="103">
        <v>2.1402929468153697E-2</v>
      </c>
    </row>
    <row r="25" spans="1:15" ht="15.75">
      <c r="A25" s="83" t="s">
        <v>95</v>
      </c>
      <c r="B25" s="103">
        <v>9.9286687055147871E-2</v>
      </c>
      <c r="C25" s="103">
        <v>1.0274228587653442</v>
      </c>
      <c r="D25" s="103">
        <v>-1.167890031474661E-3</v>
      </c>
      <c r="E25" s="103">
        <v>0.11228821688082036</v>
      </c>
      <c r="F25" s="103"/>
      <c r="G25" s="103"/>
      <c r="H25" s="103">
        <v>0.11228821688082036</v>
      </c>
    </row>
    <row r="26" spans="1:15" ht="15.75">
      <c r="A26" s="83" t="s">
        <v>82</v>
      </c>
      <c r="B26" s="103">
        <v>5.0060691283251302E-2</v>
      </c>
      <c r="C26" s="103"/>
      <c r="D26" s="103"/>
      <c r="E26" s="103">
        <v>5.0060691283251302E-2</v>
      </c>
      <c r="F26" s="103"/>
      <c r="G26" s="103"/>
      <c r="H26" s="103">
        <v>5.0060691283251302E-2</v>
      </c>
      <c r="J26" s="24"/>
    </row>
    <row r="27" spans="1:15" ht="15.75">
      <c r="A27" s="83" t="s">
        <v>41</v>
      </c>
      <c r="B27" s="103">
        <v>2.5406895435643007E-2</v>
      </c>
      <c r="C27" s="103">
        <v>0.1098041826370082</v>
      </c>
      <c r="D27" s="103">
        <v>-7.6303688020309846E-2</v>
      </c>
      <c r="E27" s="103">
        <v>3.1039719761478679E-2</v>
      </c>
      <c r="F27" s="103">
        <v>2.3221349930856228E-2</v>
      </c>
      <c r="G27" s="103"/>
      <c r="H27" s="103">
        <v>2.7655358689501197E-2</v>
      </c>
    </row>
    <row r="28" spans="1:15" ht="15.75">
      <c r="A28" s="83" t="s">
        <v>94</v>
      </c>
      <c r="B28" s="103">
        <v>1.2281662061241594E-2</v>
      </c>
      <c r="C28" s="103">
        <v>2.347627087212123E-2</v>
      </c>
      <c r="D28" s="103">
        <v>-0.16271140000000006</v>
      </c>
      <c r="E28" s="103">
        <v>1.302510954257996E-2</v>
      </c>
      <c r="F28" s="103"/>
      <c r="G28" s="103"/>
      <c r="H28" s="103">
        <v>1.302510954257996E-2</v>
      </c>
    </row>
    <row r="29" spans="1:15" ht="15.75">
      <c r="A29" s="83" t="s">
        <v>102</v>
      </c>
      <c r="B29" s="103">
        <v>-0.21796499999999996</v>
      </c>
      <c r="C29" s="103">
        <v>2.6681013333333281E-2</v>
      </c>
      <c r="D29" s="103"/>
      <c r="E29" s="103">
        <v>8.5590864197531147E-3</v>
      </c>
      <c r="F29" s="103"/>
      <c r="G29" s="103"/>
      <c r="H29" s="103">
        <v>8.5590864197531147E-3</v>
      </c>
    </row>
    <row r="30" spans="1:15" ht="15.75">
      <c r="A30" s="84" t="s">
        <v>14</v>
      </c>
      <c r="B30" s="104">
        <v>2.297333889476727E-2</v>
      </c>
      <c r="C30" s="104">
        <v>3.8755940987879489E-2</v>
      </c>
      <c r="D30" s="104">
        <v>-8.3113060642210246E-2</v>
      </c>
      <c r="E30" s="104">
        <v>2.566724391395514E-2</v>
      </c>
      <c r="F30" s="104">
        <v>2.3221349930856228E-2</v>
      </c>
      <c r="G30" s="104"/>
      <c r="H30" s="104">
        <v>2.5049211638497049E-2</v>
      </c>
    </row>
    <row r="31" spans="1:15" ht="15.75">
      <c r="A31" s="83" t="s">
        <v>7</v>
      </c>
      <c r="B31" s="103">
        <v>-2.6350317339484897E-2</v>
      </c>
      <c r="C31" s="103">
        <v>4.4224534343978217E-2</v>
      </c>
      <c r="D31" s="103">
        <v>-0.37257104739361024</v>
      </c>
      <c r="E31" s="103">
        <v>3.795454645539853E-2</v>
      </c>
      <c r="F31" s="103"/>
      <c r="G31" s="103"/>
      <c r="H31" s="103">
        <v>3.795454645539853E-2</v>
      </c>
    </row>
    <row r="32" spans="1:15" ht="15.75">
      <c r="A32" s="83" t="s">
        <v>8</v>
      </c>
      <c r="B32" s="103">
        <v>-0.10237757759892918</v>
      </c>
      <c r="C32" s="103">
        <v>1.1870695577476997E-2</v>
      </c>
      <c r="D32" s="103"/>
      <c r="E32" s="103">
        <v>8.430654582439745E-3</v>
      </c>
      <c r="F32" s="103">
        <v>1.6155366259055448E-2</v>
      </c>
      <c r="G32" s="103">
        <v>4.283262283696132E-3</v>
      </c>
      <c r="H32" s="103">
        <v>8.17240329207225E-3</v>
      </c>
    </row>
    <row r="33" spans="1:15" ht="15.75">
      <c r="A33" s="83" t="s">
        <v>9</v>
      </c>
      <c r="B33" s="103">
        <v>-6.4378191336797341E-2</v>
      </c>
      <c r="C33" s="103">
        <v>4.1295642995505366E-2</v>
      </c>
      <c r="D33" s="103"/>
      <c r="E33" s="103">
        <v>2.767240618578537E-2</v>
      </c>
      <c r="F33" s="103">
        <v>1.3974529103793598E-2</v>
      </c>
      <c r="G33" s="103">
        <v>-1.2842982751051002E-2</v>
      </c>
      <c r="H33" s="103">
        <v>7.6767103016868177E-3</v>
      </c>
    </row>
    <row r="34" spans="1:15" ht="15.75">
      <c r="A34" s="83" t="s">
        <v>10</v>
      </c>
      <c r="B34" s="103">
        <v>-0.24114074674545305</v>
      </c>
      <c r="C34" s="103">
        <v>-0.17492451278907695</v>
      </c>
      <c r="D34" s="103"/>
      <c r="E34" s="103">
        <v>-0.17749955181112753</v>
      </c>
      <c r="F34" s="103"/>
      <c r="G34" s="103"/>
      <c r="H34" s="103">
        <v>-0.17749955181112753</v>
      </c>
    </row>
    <row r="35" spans="1:15" ht="15.75">
      <c r="A35" s="84" t="s">
        <v>13</v>
      </c>
      <c r="B35" s="105">
        <v>-4.985171407238087E-2</v>
      </c>
      <c r="C35" s="105">
        <v>1.7477280649725424E-2</v>
      </c>
      <c r="D35" s="105">
        <v>-0.37257104739361024</v>
      </c>
      <c r="E35" s="105">
        <v>1.294162848270286E-2</v>
      </c>
      <c r="F35" s="105">
        <v>1.6016421064757536E-2</v>
      </c>
      <c r="G35" s="105">
        <v>3.0902204743383788E-3</v>
      </c>
      <c r="H35" s="105">
        <v>1.0071821149379545E-2</v>
      </c>
      <c r="J35" s="56"/>
    </row>
    <row r="36" spans="1:15" ht="15.75">
      <c r="A36" s="85" t="s">
        <v>12</v>
      </c>
      <c r="B36" s="106">
        <v>2.102597837135245E-2</v>
      </c>
      <c r="C36" s="106">
        <v>2.5940605757151625E-2</v>
      </c>
      <c r="D36" s="106">
        <v>-8.8380634581681439E-2</v>
      </c>
      <c r="E36" s="106">
        <v>2.2505784402252038E-2</v>
      </c>
      <c r="F36" s="106">
        <v>2.1509580190632205E-2</v>
      </c>
      <c r="G36" s="106">
        <v>3.0902204743383788E-3</v>
      </c>
      <c r="H36" s="106">
        <v>2.0094467410204819E-2</v>
      </c>
    </row>
    <row r="37" spans="1:15" ht="15.75">
      <c r="A37" s="83" t="s">
        <v>97</v>
      </c>
      <c r="B37" s="103">
        <v>-0.21764209355246522</v>
      </c>
      <c r="C37" s="103">
        <v>5.2148839562289551E-2</v>
      </c>
      <c r="D37" s="103">
        <v>-0.177474147540989</v>
      </c>
      <c r="E37" s="103">
        <v>1.8666561837455742E-2</v>
      </c>
      <c r="F37" s="103"/>
      <c r="G37" s="103"/>
      <c r="H37" s="103">
        <v>1.8666561837455742E-2</v>
      </c>
    </row>
    <row r="38" spans="1:15" s="55" customFormat="1" ht="15.75">
      <c r="A38" s="86" t="s">
        <v>83</v>
      </c>
      <c r="B38" s="103"/>
      <c r="C38" s="103">
        <v>0.6380333850470663</v>
      </c>
      <c r="D38" s="103">
        <v>6.0069929090595053E-2</v>
      </c>
      <c r="E38" s="103">
        <v>0.6283310863569298</v>
      </c>
      <c r="F38" s="103"/>
      <c r="G38" s="103"/>
      <c r="H38" s="103">
        <v>0.6283310863569298</v>
      </c>
      <c r="K38" s="57"/>
      <c r="O38" s="57"/>
    </row>
    <row r="39" spans="1:15" ht="15.75">
      <c r="A39" s="83" t="s">
        <v>17</v>
      </c>
      <c r="B39" s="103"/>
      <c r="C39" s="103">
        <v>-1</v>
      </c>
      <c r="D39" s="103"/>
      <c r="E39" s="103">
        <v>5.16</v>
      </c>
      <c r="F39" s="103"/>
      <c r="G39" s="103">
        <v>4.1906124999999683E-3</v>
      </c>
      <c r="H39" s="103">
        <v>1.2317642761904763</v>
      </c>
      <c r="K39" s="58"/>
    </row>
    <row r="40" spans="1:15" ht="15.75">
      <c r="A40" s="87" t="s">
        <v>15</v>
      </c>
      <c r="B40" s="106">
        <v>1.5608357246524873E-2</v>
      </c>
      <c r="C40" s="106">
        <v>3.0679285277084301E-2</v>
      </c>
      <c r="D40" s="106">
        <v>-0.10838161812612601</v>
      </c>
      <c r="E40" s="106">
        <v>2.4142040879711502E-2</v>
      </c>
      <c r="F40" s="106">
        <v>2.1509580190632205E-2</v>
      </c>
      <c r="G40" s="106">
        <v>3.0994571391533832E-3</v>
      </c>
      <c r="H40" s="106">
        <v>2.1390704820479112E-2</v>
      </c>
      <c r="K40" s="58"/>
    </row>
    <row r="41" spans="1:15">
      <c r="A41" s="212" t="s">
        <v>147</v>
      </c>
      <c r="B41" s="28"/>
      <c r="C41" s="28"/>
      <c r="D41" s="28"/>
      <c r="E41" s="29"/>
      <c r="F41" s="29"/>
      <c r="G41" s="29"/>
      <c r="H41" s="29"/>
    </row>
    <row r="42" spans="1:15">
      <c r="A42" s="27"/>
      <c r="B42" s="28"/>
      <c r="C42" s="28"/>
      <c r="D42" s="28"/>
      <c r="E42" s="29"/>
      <c r="F42" s="29"/>
      <c r="G42" s="29"/>
      <c r="H42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65"/>
  <sheetViews>
    <sheetView topLeftCell="A19" zoomScaleNormal="100" workbookViewId="0">
      <selection activeCell="A56" sqref="A56"/>
    </sheetView>
  </sheetViews>
  <sheetFormatPr baseColWidth="10" defaultRowHeight="15"/>
  <cols>
    <col min="1" max="1" width="51.140625" style="8" customWidth="1"/>
    <col min="2" max="2" width="26.28515625" style="8" customWidth="1"/>
    <col min="3" max="3" width="12.42578125" style="8" bestFit="1" customWidth="1"/>
    <col min="4" max="5" width="11.42578125" style="8"/>
    <col min="6" max="6" width="11.42578125" style="33"/>
    <col min="7" max="16384" width="11.42578125" style="8"/>
  </cols>
  <sheetData>
    <row r="2" spans="1:7">
      <c r="A2" s="31" t="s">
        <v>88</v>
      </c>
      <c r="B2" s="31"/>
      <c r="F2" s="162"/>
    </row>
    <row r="3" spans="1:7">
      <c r="F3" s="162"/>
    </row>
    <row r="4" spans="1:7">
      <c r="A4" s="163"/>
      <c r="B4" s="216" t="s">
        <v>48</v>
      </c>
      <c r="C4" s="217"/>
      <c r="D4" s="216" t="s">
        <v>62</v>
      </c>
      <c r="E4" s="217"/>
      <c r="F4" s="162"/>
    </row>
    <row r="5" spans="1:7" ht="15" customHeight="1">
      <c r="A5" s="164" t="s">
        <v>43</v>
      </c>
      <c r="B5" s="165" t="s">
        <v>91</v>
      </c>
      <c r="C5" s="166" t="s">
        <v>64</v>
      </c>
      <c r="D5" s="165" t="s">
        <v>92</v>
      </c>
      <c r="E5" s="166" t="s">
        <v>64</v>
      </c>
      <c r="F5" s="162"/>
    </row>
    <row r="6" spans="1:7" ht="15" customHeight="1">
      <c r="A6" s="166"/>
      <c r="B6" s="167" t="s">
        <v>52</v>
      </c>
      <c r="C6" s="168"/>
      <c r="D6" s="167" t="s">
        <v>63</v>
      </c>
      <c r="E6" s="168"/>
      <c r="F6" s="169"/>
    </row>
    <row r="7" spans="1:7" ht="15" customHeight="1">
      <c r="A7" s="107" t="s">
        <v>6</v>
      </c>
      <c r="B7" s="108"/>
      <c r="C7" s="109"/>
      <c r="D7" s="110"/>
      <c r="E7" s="111"/>
    </row>
    <row r="8" spans="1:7" ht="12.75" customHeight="1">
      <c r="A8" s="112" t="s">
        <v>49</v>
      </c>
      <c r="B8" s="113">
        <v>120368.304997</v>
      </c>
      <c r="C8" s="109">
        <v>1.9724711936631723E-2</v>
      </c>
      <c r="D8" s="114"/>
      <c r="E8" s="115"/>
    </row>
    <row r="9" spans="1:7" ht="12.75" customHeight="1">
      <c r="A9" s="116" t="s">
        <v>66</v>
      </c>
      <c r="B9" s="113">
        <v>7576.6421579999997</v>
      </c>
      <c r="C9" s="109">
        <v>9.8150283886444534E-3</v>
      </c>
      <c r="D9" s="114"/>
      <c r="E9" s="115"/>
    </row>
    <row r="10" spans="1:7" ht="12.75" customHeight="1">
      <c r="A10" s="116" t="s">
        <v>67</v>
      </c>
      <c r="B10" s="113">
        <v>8633.5793840000006</v>
      </c>
      <c r="C10" s="109">
        <v>-1.1158013515061183E-2</v>
      </c>
      <c r="D10" s="114"/>
      <c r="E10" s="115"/>
    </row>
    <row r="11" spans="1:7" ht="13.5" customHeight="1">
      <c r="A11" s="117" t="s">
        <v>51</v>
      </c>
      <c r="B11" s="118">
        <v>12153.999771999999</v>
      </c>
      <c r="C11" s="183">
        <v>6.0650996771096866E-2</v>
      </c>
      <c r="D11" s="119"/>
      <c r="E11" s="120"/>
    </row>
    <row r="12" spans="1:7" ht="13.5" customHeight="1">
      <c r="A12" s="121" t="s">
        <v>59</v>
      </c>
      <c r="B12" s="108">
        <v>92004.083683000004</v>
      </c>
      <c r="C12" s="109">
        <v>1.835117537358788E-2</v>
      </c>
      <c r="D12" s="110">
        <v>16.693209092740016</v>
      </c>
      <c r="E12" s="122">
        <v>3.3209092740015933E-2</v>
      </c>
    </row>
    <row r="13" spans="1:7" ht="13.5" customHeight="1">
      <c r="A13" s="123" t="s">
        <v>109</v>
      </c>
      <c r="B13" s="108">
        <v>10182.429125000001</v>
      </c>
      <c r="C13" s="109">
        <v>-0.11840203490444834</v>
      </c>
      <c r="D13" s="124">
        <v>0.88566898814530171</v>
      </c>
      <c r="E13" s="122">
        <v>3.1089452821889241E-2</v>
      </c>
    </row>
    <row r="14" spans="1:7" ht="13.5" customHeight="1">
      <c r="A14" s="123" t="s">
        <v>108</v>
      </c>
      <c r="B14" s="108">
        <v>77461.902501999997</v>
      </c>
      <c r="C14" s="109">
        <v>9.1064817893884431E-3</v>
      </c>
      <c r="D14" s="124">
        <v>9.2112256879696215</v>
      </c>
      <c r="E14" s="122">
        <v>0.14122568796962121</v>
      </c>
    </row>
    <row r="15" spans="1:7" ht="15" customHeight="1">
      <c r="A15" s="125" t="s">
        <v>50</v>
      </c>
      <c r="B15" s="126">
        <v>92004.083683000004</v>
      </c>
      <c r="C15" s="137">
        <v>1.8352596495694318E-2</v>
      </c>
      <c r="D15" s="128">
        <v>24.51579446131138</v>
      </c>
      <c r="E15" s="129">
        <v>7.5794461311378569E-2</v>
      </c>
      <c r="G15" s="58"/>
    </row>
    <row r="16" spans="1:7" ht="15" customHeight="1">
      <c r="A16" s="130" t="s">
        <v>96</v>
      </c>
      <c r="B16" s="108"/>
      <c r="C16" s="109"/>
      <c r="D16" s="110"/>
      <c r="E16" s="122"/>
    </row>
    <row r="17" spans="1:7" ht="13.5" customHeight="1">
      <c r="A17" s="123" t="s">
        <v>103</v>
      </c>
      <c r="B17" s="108">
        <v>389.81822</v>
      </c>
      <c r="C17" s="109">
        <v>9.8470774436168362E-2</v>
      </c>
      <c r="D17" s="110">
        <v>17.614568144095472</v>
      </c>
      <c r="E17" s="122">
        <v>1.3073885635005666E-2</v>
      </c>
    </row>
    <row r="18" spans="1:7" ht="13.5" customHeight="1">
      <c r="A18" s="123" t="s">
        <v>109</v>
      </c>
      <c r="B18" s="108">
        <v>14.728913</v>
      </c>
      <c r="C18" s="109">
        <v>-0.12440173439509883</v>
      </c>
      <c r="D18" s="124">
        <v>1.1613144839676899</v>
      </c>
      <c r="E18" s="161">
        <v>0.14328058434065216</v>
      </c>
    </row>
    <row r="19" spans="1:7" ht="13.5" customHeight="1">
      <c r="A19" s="123" t="s">
        <v>108</v>
      </c>
      <c r="B19" s="108">
        <v>18.341412999999999</v>
      </c>
      <c r="C19" s="109">
        <v>0.9189872085396511</v>
      </c>
      <c r="D19" s="110">
        <v>10.044122554788991</v>
      </c>
      <c r="E19" s="122">
        <v>0.53720463664810225</v>
      </c>
    </row>
    <row r="20" spans="1:7" ht="15" customHeight="1">
      <c r="A20" s="125" t="s">
        <v>50</v>
      </c>
      <c r="B20" s="126">
        <v>389.81822</v>
      </c>
      <c r="C20" s="137">
        <v>9.8079492957746428E-2</v>
      </c>
      <c r="D20" s="128">
        <v>18.131035281008671</v>
      </c>
      <c r="E20" s="140">
        <v>0.22103528100867109</v>
      </c>
    </row>
    <row r="21" spans="1:7" ht="15" customHeight="1">
      <c r="A21" s="131" t="s">
        <v>60</v>
      </c>
      <c r="B21" s="108"/>
      <c r="C21" s="109"/>
      <c r="D21" s="110"/>
      <c r="E21" s="122"/>
    </row>
    <row r="22" spans="1:7" ht="12.75" customHeight="1">
      <c r="A22" s="132" t="s">
        <v>54</v>
      </c>
      <c r="B22" s="113">
        <v>56308.952778999999</v>
      </c>
      <c r="C22" s="133">
        <v>2.2450304155725131E-2</v>
      </c>
      <c r="D22" s="114"/>
      <c r="E22" s="115"/>
    </row>
    <row r="23" spans="1:7" ht="12.75" customHeight="1">
      <c r="A23" s="132" t="s">
        <v>93</v>
      </c>
      <c r="B23" s="113">
        <v>4157.9128909999999</v>
      </c>
      <c r="C23" s="133">
        <v>9.7230189725561189E-3</v>
      </c>
      <c r="D23" s="114"/>
      <c r="E23" s="115"/>
    </row>
    <row r="24" spans="1:7" ht="12.75" customHeight="1">
      <c r="A24" s="132" t="s">
        <v>55</v>
      </c>
      <c r="B24" s="113">
        <v>16.412706</v>
      </c>
      <c r="C24" s="133">
        <v>-7.1668760865157055E-2</v>
      </c>
      <c r="D24" s="114"/>
      <c r="E24" s="115"/>
    </row>
    <row r="25" spans="1:7" ht="12.75" customHeight="1">
      <c r="A25" s="132" t="s">
        <v>65</v>
      </c>
      <c r="B25" s="113">
        <v>579.15474900000004</v>
      </c>
      <c r="C25" s="133">
        <v>2.8544852319876357E-2</v>
      </c>
      <c r="D25" s="114"/>
      <c r="E25" s="115"/>
    </row>
    <row r="26" spans="1:7" ht="12.75" customHeight="1">
      <c r="A26" s="132" t="s">
        <v>56</v>
      </c>
      <c r="B26" s="113">
        <v>20228.348407000001</v>
      </c>
      <c r="C26" s="133">
        <v>1.6646494932611944E-2</v>
      </c>
      <c r="D26" s="114"/>
      <c r="E26" s="115"/>
    </row>
    <row r="27" spans="1:7" ht="16.5" customHeight="1">
      <c r="A27" s="134" t="s">
        <v>57</v>
      </c>
      <c r="B27" s="118">
        <v>9008.4982</v>
      </c>
      <c r="C27" s="182">
        <v>3.4899798645381619</v>
      </c>
      <c r="D27" s="119"/>
      <c r="E27" s="120"/>
    </row>
    <row r="28" spans="1:7" ht="13.5" customHeight="1">
      <c r="A28" s="121" t="s">
        <v>58</v>
      </c>
      <c r="B28" s="108">
        <v>90299.279731999995</v>
      </c>
      <c r="C28" s="133">
        <v>2.1796806031294969E-2</v>
      </c>
      <c r="D28" s="110">
        <v>19.393856815885506</v>
      </c>
      <c r="E28" s="122">
        <v>5.2597399291151703E-2</v>
      </c>
    </row>
    <row r="29" spans="1:7" ht="13.5" customHeight="1">
      <c r="A29" s="123" t="s">
        <v>110</v>
      </c>
      <c r="B29" s="108">
        <v>9465.2967910000007</v>
      </c>
      <c r="C29" s="133">
        <v>-0.10949923303061138</v>
      </c>
      <c r="D29" s="124">
        <v>1.0052721441389401</v>
      </c>
      <c r="E29" s="122">
        <v>-1.2761755488097659E-2</v>
      </c>
    </row>
    <row r="30" spans="1:7" ht="13.5" customHeight="1">
      <c r="A30" s="123" t="s">
        <v>111</v>
      </c>
      <c r="B30" s="108">
        <v>52798.997824999999</v>
      </c>
      <c r="C30" s="133">
        <v>5.8593785589908132E-2</v>
      </c>
      <c r="D30" s="124">
        <v>2.8622692137244181</v>
      </c>
      <c r="E30" s="122">
        <v>0.12992608710074771</v>
      </c>
    </row>
    <row r="31" spans="1:7" ht="15" customHeight="1">
      <c r="A31" s="132" t="s">
        <v>50</v>
      </c>
      <c r="B31" s="113">
        <v>90299.279731999995</v>
      </c>
      <c r="C31" s="133">
        <v>2.1796806031294969E-2</v>
      </c>
      <c r="D31" s="114">
        <v>21.172831639126237</v>
      </c>
      <c r="E31" s="115">
        <v>0.17290952646363777</v>
      </c>
      <c r="G31" s="58"/>
    </row>
    <row r="32" spans="1:7" ht="13.5" customHeight="1">
      <c r="A32" s="135" t="s">
        <v>112</v>
      </c>
      <c r="B32" s="136">
        <v>89145.693048000001</v>
      </c>
      <c r="C32" s="127">
        <v>2.196419166561836E-2</v>
      </c>
      <c r="D32" s="138">
        <v>16.242528575332951</v>
      </c>
      <c r="E32" s="129">
        <v>4.8615735815680239E-3</v>
      </c>
      <c r="G32" s="58"/>
    </row>
    <row r="33" spans="1:7" ht="15" customHeight="1">
      <c r="A33" s="131" t="s">
        <v>61</v>
      </c>
      <c r="B33" s="108"/>
      <c r="C33" s="109"/>
      <c r="D33" s="110"/>
      <c r="E33" s="122"/>
    </row>
    <row r="34" spans="1:7" ht="13.5" customHeight="1">
      <c r="A34" s="123" t="s">
        <v>103</v>
      </c>
      <c r="B34" s="108">
        <v>1985.384123</v>
      </c>
      <c r="C34" s="109">
        <v>8.374399485679751E-3</v>
      </c>
      <c r="D34" s="110">
        <v>42.061190534664114</v>
      </c>
      <c r="E34" s="122">
        <v>0.14157111892807706</v>
      </c>
    </row>
    <row r="35" spans="1:7" ht="13.5" customHeight="1">
      <c r="A35" s="123" t="s">
        <v>109</v>
      </c>
      <c r="B35" s="108">
        <v>110.73149600000001</v>
      </c>
      <c r="C35" s="109">
        <v>-0.21394891382950632</v>
      </c>
      <c r="D35" s="124">
        <v>3.7807156511278417</v>
      </c>
      <c r="E35" s="161">
        <v>0.28317063446325896</v>
      </c>
    </row>
    <row r="36" spans="1:7" ht="13.5" customHeight="1">
      <c r="A36" s="123" t="s">
        <v>108</v>
      </c>
      <c r="B36" s="108">
        <v>1921.1741629999999</v>
      </c>
      <c r="C36" s="109">
        <v>1.0832642779573742E-2</v>
      </c>
      <c r="D36" s="124">
        <v>7.6419200116007389</v>
      </c>
      <c r="E36" s="122">
        <v>9.1998907170890654E-2</v>
      </c>
    </row>
    <row r="37" spans="1:7" ht="15" customHeight="1">
      <c r="A37" s="125" t="s">
        <v>50</v>
      </c>
      <c r="B37" s="126">
        <v>1985.384123</v>
      </c>
      <c r="C37" s="137">
        <v>8.374399485679751E-3</v>
      </c>
      <c r="D37" s="128">
        <v>49.66682382601082</v>
      </c>
      <c r="E37" s="140">
        <v>0.20898217962891863</v>
      </c>
      <c r="G37" s="58"/>
    </row>
    <row r="38" spans="1:7" ht="15" customHeight="1">
      <c r="A38" s="131" t="s">
        <v>7</v>
      </c>
      <c r="B38" s="108"/>
      <c r="C38" s="109"/>
      <c r="D38" s="110"/>
      <c r="E38" s="122"/>
    </row>
    <row r="39" spans="1:7" ht="13.5" customHeight="1">
      <c r="A39" s="123" t="s">
        <v>103</v>
      </c>
      <c r="B39" s="108">
        <v>3592.865468</v>
      </c>
      <c r="C39" s="109">
        <v>-3.3295429202723104E-2</v>
      </c>
      <c r="D39" s="110">
        <v>17.836040194310996</v>
      </c>
      <c r="E39" s="122">
        <v>0.13604019431099701</v>
      </c>
    </row>
    <row r="40" spans="1:7" ht="13.5" customHeight="1">
      <c r="A40" s="123" t="s">
        <v>109</v>
      </c>
      <c r="B40" s="108">
        <v>76.874775999999997</v>
      </c>
      <c r="C40" s="109">
        <v>-0.31406888740355565</v>
      </c>
      <c r="D40" s="124">
        <v>3.129791233472992</v>
      </c>
      <c r="E40" s="161">
        <v>-0.29182514883145938</v>
      </c>
    </row>
    <row r="41" spans="1:7" ht="13.5" customHeight="1">
      <c r="A41" s="123" t="s">
        <v>108</v>
      </c>
      <c r="B41" s="108">
        <v>28072.030376999999</v>
      </c>
      <c r="C41" s="109">
        <v>3.2909835746240068E-2</v>
      </c>
      <c r="D41" s="110">
        <v>26.043216898874334</v>
      </c>
      <c r="E41" s="122">
        <v>0.30321689887433578</v>
      </c>
    </row>
    <row r="42" spans="1:7" ht="12.75" customHeight="1">
      <c r="A42" s="132" t="s">
        <v>44</v>
      </c>
      <c r="B42" s="108">
        <v>1573.597751</v>
      </c>
      <c r="C42" s="109">
        <v>-9.8091502091643523E-2</v>
      </c>
      <c r="D42" s="110"/>
      <c r="E42" s="122"/>
    </row>
    <row r="43" spans="1:7" ht="12.75" customHeight="1">
      <c r="A43" s="132" t="s">
        <v>45</v>
      </c>
      <c r="B43" s="113">
        <v>42.781585</v>
      </c>
      <c r="C43" s="109">
        <v>-0.19106735086698268</v>
      </c>
      <c r="D43" s="114"/>
      <c r="E43" s="115"/>
    </row>
    <row r="44" spans="1:7" ht="12.75" customHeight="1">
      <c r="A44" s="132" t="s">
        <v>46</v>
      </c>
      <c r="B44" s="139">
        <v>6.6181270000000003</v>
      </c>
      <c r="C44" s="109">
        <v>4.5881025651723251E-2</v>
      </c>
      <c r="D44" s="114"/>
      <c r="E44" s="115"/>
    </row>
    <row r="45" spans="1:7" ht="12.75" customHeight="1">
      <c r="A45" s="132" t="s">
        <v>47</v>
      </c>
      <c r="B45" s="113">
        <v>26449.032913999999</v>
      </c>
      <c r="C45" s="109">
        <v>4.2381343051839382E-2</v>
      </c>
      <c r="D45" s="114"/>
      <c r="E45" s="115"/>
    </row>
    <row r="46" spans="1:7" ht="15" customHeight="1">
      <c r="A46" s="125" t="s">
        <v>106</v>
      </c>
      <c r="B46" s="126">
        <v>30091.298094000002</v>
      </c>
      <c r="C46" s="137">
        <v>3.2309629474893686E-2</v>
      </c>
      <c r="D46" s="128">
        <v>26.425196623822327</v>
      </c>
      <c r="E46" s="140">
        <v>0.15519662382232724</v>
      </c>
    </row>
    <row r="47" spans="1:7" ht="15" customHeight="1">
      <c r="A47" s="131" t="s">
        <v>97</v>
      </c>
      <c r="B47" s="108"/>
      <c r="C47" s="109"/>
      <c r="D47" s="110"/>
      <c r="E47" s="122"/>
    </row>
    <row r="48" spans="1:7" ht="13.5" customHeight="1">
      <c r="A48" s="123" t="s">
        <v>103</v>
      </c>
      <c r="B48" s="108">
        <v>10690.49274</v>
      </c>
      <c r="C48" s="109">
        <v>-0.14551252977379914</v>
      </c>
      <c r="D48" s="124">
        <v>5.7887425682868949</v>
      </c>
      <c r="E48" s="161">
        <v>-0.53563291506156219</v>
      </c>
    </row>
    <row r="49" spans="1:8" ht="13.5" customHeight="1">
      <c r="A49" s="123" t="s">
        <v>109</v>
      </c>
      <c r="B49" s="108">
        <v>602.88117799999998</v>
      </c>
      <c r="C49" s="109">
        <v>-0.15916153695955371</v>
      </c>
      <c r="D49" s="124">
        <v>8.3223823915763386</v>
      </c>
      <c r="E49" s="161">
        <v>-0.14761760842366201</v>
      </c>
      <c r="H49" s="58"/>
    </row>
    <row r="50" spans="1:8" ht="13.5" customHeight="1">
      <c r="A50" s="123" t="s">
        <v>108</v>
      </c>
      <c r="B50" s="108">
        <v>64273.161849999997</v>
      </c>
      <c r="C50" s="109">
        <v>6.430140503394588E-2</v>
      </c>
      <c r="D50" s="124">
        <v>9.7237539388300682</v>
      </c>
      <c r="E50" s="122">
        <v>-0.11214646340825318</v>
      </c>
    </row>
    <row r="51" spans="1:8" ht="15" customHeight="1">
      <c r="A51" s="125" t="s">
        <v>50</v>
      </c>
      <c r="B51" s="126">
        <v>75566.535768000002</v>
      </c>
      <c r="C51" s="137">
        <v>2.6472897656770522E-2</v>
      </c>
      <c r="D51" s="143">
        <v>9.1558825843778884</v>
      </c>
      <c r="E51" s="140">
        <v>-6.9966391728222277E-2</v>
      </c>
    </row>
    <row r="52" spans="1:8" ht="15" customHeight="1">
      <c r="A52" s="131" t="s">
        <v>53</v>
      </c>
      <c r="B52" s="113"/>
      <c r="C52" s="109"/>
      <c r="D52" s="114"/>
      <c r="E52" s="115"/>
    </row>
    <row r="53" spans="1:8" ht="13.5" customHeight="1">
      <c r="A53" s="141" t="s">
        <v>107</v>
      </c>
      <c r="B53" s="136">
        <v>53737.926164999997</v>
      </c>
      <c r="C53" s="137">
        <v>6.6724623308109647</v>
      </c>
      <c r="D53" s="128"/>
      <c r="E53" s="140"/>
    </row>
    <row r="54" spans="1:8" ht="15" customHeight="1">
      <c r="A54" s="185" t="s">
        <v>105</v>
      </c>
      <c r="B54" s="186">
        <v>33127.822057999998</v>
      </c>
      <c r="C54" s="187">
        <v>2.281089437772077E-2</v>
      </c>
      <c r="D54" s="188"/>
      <c r="E54" s="189"/>
    </row>
    <row r="55" spans="1:8">
      <c r="A55" s="184" t="s">
        <v>104</v>
      </c>
    </row>
    <row r="56" spans="1:8">
      <c r="A56" s="212" t="s">
        <v>147</v>
      </c>
    </row>
    <row r="65" spans="3:3">
      <c r="C65" s="58"/>
    </row>
  </sheetData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7"/>
  <sheetViews>
    <sheetView tabSelected="1" zoomScale="90" zoomScaleNormal="90" workbookViewId="0">
      <selection activeCell="R36" sqref="R36"/>
    </sheetView>
  </sheetViews>
  <sheetFormatPr baseColWidth="10" defaultRowHeight="15"/>
  <cols>
    <col min="1" max="1" width="19.42578125" customWidth="1"/>
    <col min="2" max="2" width="17.85546875" customWidth="1"/>
    <col min="10" max="10" width="11.85546875" style="74" bestFit="1" customWidth="1"/>
  </cols>
  <sheetData>
    <row r="1" spans="1:9">
      <c r="A1" t="s">
        <v>148</v>
      </c>
    </row>
    <row r="3" spans="1:9">
      <c r="C3" s="2"/>
      <c r="D3" s="2"/>
      <c r="E3" s="2"/>
      <c r="F3" s="2"/>
      <c r="G3" s="2"/>
      <c r="H3" s="2"/>
      <c r="I3" s="2"/>
    </row>
    <row r="4" spans="1:9"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</row>
    <row r="5" spans="1:9">
      <c r="A5" s="22" t="s">
        <v>0</v>
      </c>
      <c r="B5" t="s">
        <v>30</v>
      </c>
      <c r="C5" s="1">
        <v>29030.488515999998</v>
      </c>
      <c r="D5" s="1">
        <v>29963.909615</v>
      </c>
      <c r="E5" s="1">
        <v>30416.064802000001</v>
      </c>
      <c r="F5" s="1">
        <v>31806.566285000001</v>
      </c>
      <c r="G5" s="1">
        <v>32677.411708</v>
      </c>
      <c r="H5" s="1">
        <v>33145.082631999998</v>
      </c>
      <c r="I5" s="74">
        <v>33906.326948000002</v>
      </c>
    </row>
    <row r="6" spans="1:9">
      <c r="B6" t="s">
        <v>18</v>
      </c>
      <c r="C6" s="1">
        <v>2811.3133209999996</v>
      </c>
      <c r="D6" s="1">
        <v>2704.6246569999998</v>
      </c>
      <c r="E6" s="1">
        <v>2307.3413169999999</v>
      </c>
      <c r="F6" s="1">
        <v>2383.6126069999996</v>
      </c>
      <c r="G6" s="1">
        <v>1280</v>
      </c>
      <c r="H6" s="1">
        <v>910.65923899999996</v>
      </c>
      <c r="I6" s="74">
        <v>865.26131499999997</v>
      </c>
    </row>
    <row r="7" spans="1:9">
      <c r="B7" t="s">
        <v>11</v>
      </c>
      <c r="C7" s="1">
        <v>1028</v>
      </c>
      <c r="D7" s="1">
        <v>997</v>
      </c>
      <c r="E7" s="1">
        <v>939</v>
      </c>
      <c r="F7" s="1">
        <v>961</v>
      </c>
      <c r="G7" s="1">
        <v>889</v>
      </c>
      <c r="H7" s="1">
        <v>791</v>
      </c>
      <c r="I7" s="74">
        <v>618.84510399999999</v>
      </c>
    </row>
    <row r="8" spans="1:9">
      <c r="A8" t="s">
        <v>100</v>
      </c>
      <c r="B8" t="s">
        <v>30</v>
      </c>
      <c r="C8" s="1">
        <v>7274.412992000005</v>
      </c>
      <c r="D8" s="1">
        <v>7703.7947989999993</v>
      </c>
      <c r="E8" s="1">
        <v>8032.4799080000012</v>
      </c>
      <c r="F8" s="1">
        <v>8518.4211809999979</v>
      </c>
      <c r="G8" s="1">
        <v>8337.7889750000031</v>
      </c>
      <c r="H8" s="1">
        <v>8748.149311000001</v>
      </c>
      <c r="I8" s="74">
        <v>9062.0547579999984</v>
      </c>
    </row>
    <row r="9" spans="1:9">
      <c r="B9" t="s">
        <v>18</v>
      </c>
      <c r="C9" s="1">
        <v>9010.6626469999992</v>
      </c>
      <c r="D9" s="1">
        <v>9771.9512730000006</v>
      </c>
      <c r="E9" s="1">
        <v>10129.573541000002</v>
      </c>
      <c r="F9" s="1">
        <v>10541.262451930001</v>
      </c>
      <c r="G9" s="1">
        <v>11928</v>
      </c>
      <c r="H9" s="1">
        <v>12937.294355829999</v>
      </c>
      <c r="I9" s="74">
        <v>13161.9073505</v>
      </c>
    </row>
    <row r="10" spans="1:9">
      <c r="B10" t="s">
        <v>11</v>
      </c>
      <c r="C10" s="1">
        <v>5059</v>
      </c>
      <c r="D10" s="1">
        <v>5256</v>
      </c>
      <c r="E10" s="1">
        <v>5417</v>
      </c>
      <c r="F10" s="1">
        <v>5593</v>
      </c>
      <c r="G10" s="1">
        <v>5799</v>
      </c>
      <c r="H10" s="1">
        <v>6001</v>
      </c>
      <c r="I10" s="74">
        <v>6299.9381839999996</v>
      </c>
    </row>
    <row r="11" spans="1:9">
      <c r="A11" t="s">
        <v>3</v>
      </c>
      <c r="B11" t="s">
        <v>30</v>
      </c>
      <c r="C11" s="13">
        <v>11580.837674</v>
      </c>
      <c r="D11" s="13">
        <v>12193.608076</v>
      </c>
      <c r="E11" s="13">
        <v>12492.376342</v>
      </c>
      <c r="F11" s="13">
        <v>12921.983716000001</v>
      </c>
      <c r="G11" s="13">
        <v>13829.357489</v>
      </c>
      <c r="H11" s="13">
        <v>14164.865134</v>
      </c>
      <c r="I11" s="74">
        <v>14493.792423999999</v>
      </c>
    </row>
    <row r="12" spans="1:9">
      <c r="B12" t="s">
        <v>18</v>
      </c>
      <c r="C12" s="14">
        <v>7601.7992630000008</v>
      </c>
      <c r="D12" s="14">
        <v>8164.4199310000004</v>
      </c>
      <c r="E12" s="14">
        <v>7979.4771676734699</v>
      </c>
      <c r="F12" s="14">
        <v>8327.1898896399998</v>
      </c>
      <c r="G12" s="14">
        <v>8449</v>
      </c>
      <c r="H12" s="14">
        <v>4414.03333767</v>
      </c>
      <c r="I12" s="74">
        <v>4484.7303542</v>
      </c>
    </row>
    <row r="13" spans="1:9">
      <c r="A13" t="s">
        <v>4</v>
      </c>
      <c r="B13" t="s">
        <v>18</v>
      </c>
      <c r="C13" s="14">
        <v>4438.4374440000001</v>
      </c>
      <c r="D13" s="14">
        <v>4735.9702129999996</v>
      </c>
      <c r="E13" s="14">
        <v>4634.0162913265303</v>
      </c>
      <c r="F13" s="14">
        <v>4813.5204394499997</v>
      </c>
      <c r="G13" s="14">
        <v>4875</v>
      </c>
      <c r="H13" s="14">
        <v>9450.6437784999998</v>
      </c>
      <c r="I13" s="74">
        <v>9479.8483514</v>
      </c>
    </row>
    <row r="14" spans="1:9">
      <c r="A14" s="212" t="s">
        <v>147</v>
      </c>
    </row>
    <row r="16" spans="1:9">
      <c r="A16" t="s">
        <v>150</v>
      </c>
      <c r="G16" s="214">
        <v>87</v>
      </c>
      <c r="H16" s="214">
        <v>105</v>
      </c>
      <c r="I16" s="10">
        <v>234.335249</v>
      </c>
    </row>
    <row r="18" spans="2:9">
      <c r="C18" s="2">
        <v>2012</v>
      </c>
      <c r="D18" s="2">
        <v>2013</v>
      </c>
      <c r="E18" s="2">
        <v>2014</v>
      </c>
      <c r="F18" s="2">
        <v>2015</v>
      </c>
      <c r="G18" s="2">
        <v>2016</v>
      </c>
      <c r="H18" s="2">
        <v>2017</v>
      </c>
      <c r="I18" s="2">
        <v>2018</v>
      </c>
    </row>
    <row r="19" spans="2:9">
      <c r="B19" t="s">
        <v>149</v>
      </c>
      <c r="C19" s="1">
        <f>+SUM(C5:C13)</f>
        <v>77834.951856999993</v>
      </c>
      <c r="D19" s="1">
        <f>+SUM(D5:D13)</f>
        <v>81491.278563999993</v>
      </c>
      <c r="E19" s="1">
        <f>+SUM(E5:E13)</f>
        <v>82347.329369000014</v>
      </c>
      <c r="F19" s="1">
        <f>+SUM(F5:F13)</f>
        <v>85866.556570019995</v>
      </c>
      <c r="G19" s="1">
        <f>+SUM(G5:G13)+G16</f>
        <v>88151.558172000005</v>
      </c>
      <c r="H19" s="1">
        <f>+SUM(H5:H13)+H16</f>
        <v>90667.727787999989</v>
      </c>
      <c r="I19" s="1">
        <f>+SUM(I5:I13)+I16</f>
        <v>92607.040038099993</v>
      </c>
    </row>
    <row r="20" spans="2:9">
      <c r="D20" s="215">
        <f t="shared" ref="D20:H20" si="0">+D19/C19-1</f>
        <v>4.6975383420516215E-2</v>
      </c>
      <c r="E20" s="215">
        <f t="shared" si="0"/>
        <v>1.0504814994744649E-2</v>
      </c>
      <c r="F20" s="215">
        <f t="shared" si="0"/>
        <v>4.2736385356837214E-2</v>
      </c>
      <c r="G20" s="215">
        <f t="shared" si="0"/>
        <v>2.6611077621550017E-2</v>
      </c>
      <c r="H20" s="215">
        <f t="shared" si="0"/>
        <v>2.8543677141707136E-2</v>
      </c>
      <c r="I20" s="215">
        <f>+I19/H19-1</f>
        <v>2.13892230169761E-2</v>
      </c>
    </row>
    <row r="37" spans="3:9">
      <c r="C37" s="2"/>
      <c r="D37" s="2"/>
      <c r="E37" s="2"/>
      <c r="F37" s="2"/>
      <c r="G37" s="2"/>
      <c r="H37" s="2"/>
      <c r="I37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J18"/>
  <sheetViews>
    <sheetView zoomScaleNormal="100" workbookViewId="0">
      <selection activeCell="J13" sqref="J13"/>
    </sheetView>
  </sheetViews>
  <sheetFormatPr baseColWidth="10" defaultRowHeight="15"/>
  <cols>
    <col min="1" max="1" width="51.85546875" customWidth="1"/>
    <col min="4" max="4" width="16.7109375" customWidth="1"/>
  </cols>
  <sheetData>
    <row r="2" spans="1:6">
      <c r="A2" s="7"/>
      <c r="B2" s="79" t="s">
        <v>0</v>
      </c>
      <c r="C2" s="79" t="s">
        <v>28</v>
      </c>
      <c r="D2" s="4" t="s">
        <v>3</v>
      </c>
      <c r="E2" s="4" t="s">
        <v>4</v>
      </c>
      <c r="F2" s="78" t="s">
        <v>29</v>
      </c>
    </row>
    <row r="3" spans="1:6">
      <c r="A3" t="s">
        <v>6</v>
      </c>
      <c r="B3" s="23">
        <v>15540.228754999998</v>
      </c>
      <c r="C3" s="23">
        <v>7227.231444</v>
      </c>
      <c r="D3" s="24"/>
      <c r="E3" s="24"/>
      <c r="F3" s="24">
        <v>22767.460198999997</v>
      </c>
    </row>
    <row r="4" spans="1:6">
      <c r="A4" t="s">
        <v>41</v>
      </c>
      <c r="B4" s="23">
        <v>17526.557037999999</v>
      </c>
      <c r="C4" s="23">
        <v>1607.5278290000024</v>
      </c>
      <c r="D4" s="24">
        <v>14493.792423999999</v>
      </c>
      <c r="E4" s="8"/>
      <c r="F4" s="24">
        <v>33627.877290999997</v>
      </c>
    </row>
    <row r="5" spans="1:6">
      <c r="A5" t="s">
        <v>42</v>
      </c>
      <c r="B5" s="23">
        <v>839.75005500000009</v>
      </c>
      <c r="C5" s="23">
        <v>227.29548499999999</v>
      </c>
      <c r="D5" s="8"/>
      <c r="E5" s="8"/>
      <c r="F5" s="24">
        <v>1067.0455400000001</v>
      </c>
    </row>
    <row r="6" spans="1:6">
      <c r="A6" t="s">
        <v>7</v>
      </c>
      <c r="B6" s="23">
        <v>640.824929</v>
      </c>
      <c r="C6" s="23">
        <v>7313.2657789999994</v>
      </c>
      <c r="D6" s="24"/>
      <c r="E6" s="24"/>
      <c r="F6" s="24">
        <v>7954.0907079999997</v>
      </c>
    </row>
    <row r="7" spans="1:6">
      <c r="A7" t="s">
        <v>8</v>
      </c>
      <c r="B7" s="23">
        <v>125.842443</v>
      </c>
      <c r="C7" s="23">
        <v>4569.48099</v>
      </c>
      <c r="D7" s="24">
        <v>4199.5740697000001</v>
      </c>
      <c r="E7" s="24">
        <v>8829.9564264000001</v>
      </c>
      <c r="F7" s="24">
        <v>17724.853929099998</v>
      </c>
    </row>
    <row r="8" spans="1:6">
      <c r="A8" t="s">
        <v>9</v>
      </c>
      <c r="B8" s="23">
        <v>70.805918000000005</v>
      </c>
      <c r="C8" s="23">
        <v>532.46317650000003</v>
      </c>
      <c r="D8" s="24">
        <v>285.15628450000003</v>
      </c>
      <c r="E8" s="24">
        <v>649.89192500000001</v>
      </c>
      <c r="F8" s="24">
        <v>1538.3173040000001</v>
      </c>
    </row>
    <row r="9" spans="1:6">
      <c r="A9" t="s">
        <v>10</v>
      </c>
      <c r="B9" s="23">
        <v>27.788025000000001</v>
      </c>
      <c r="C9" s="23">
        <v>746.697405</v>
      </c>
      <c r="D9" s="24"/>
      <c r="E9" s="24"/>
      <c r="F9" s="24">
        <v>774.48542999999995</v>
      </c>
    </row>
    <row r="10" spans="1:6">
      <c r="A10" t="s">
        <v>97</v>
      </c>
      <c r="B10" s="23">
        <v>618.84510399999999</v>
      </c>
      <c r="C10" s="23">
        <v>6299.9381839999996</v>
      </c>
      <c r="D10" s="24"/>
      <c r="E10" s="24"/>
      <c r="F10" s="24">
        <v>6918.7832879999996</v>
      </c>
    </row>
    <row r="11" spans="1:6">
      <c r="A11" t="s">
        <v>17</v>
      </c>
      <c r="B11" s="23"/>
      <c r="C11" s="23">
        <v>154</v>
      </c>
      <c r="D11" s="24"/>
      <c r="E11" s="24">
        <v>80.335249000000005</v>
      </c>
      <c r="F11" s="24">
        <v>234.335249</v>
      </c>
    </row>
    <row r="12" spans="1:6">
      <c r="A12" s="6" t="s">
        <v>14</v>
      </c>
      <c r="B12" s="25">
        <v>33906.535848</v>
      </c>
      <c r="C12" s="25">
        <v>9062.054758000002</v>
      </c>
      <c r="D12" s="80">
        <v>14493.792423999999</v>
      </c>
      <c r="E12" s="26"/>
      <c r="F12" s="80">
        <v>57462.383029999997</v>
      </c>
    </row>
    <row r="13" spans="1:6">
      <c r="A13" s="5" t="s">
        <v>13</v>
      </c>
      <c r="B13" s="25">
        <v>865.26131499999997</v>
      </c>
      <c r="C13" s="25">
        <v>13161.907350499998</v>
      </c>
      <c r="D13" s="80">
        <v>4484.7303542</v>
      </c>
      <c r="E13" s="80">
        <v>9479.8483514</v>
      </c>
      <c r="F13" s="80">
        <v>27991.747371099998</v>
      </c>
    </row>
    <row r="14" spans="1:6">
      <c r="A14" s="6" t="s">
        <v>12</v>
      </c>
      <c r="B14" s="25">
        <v>34771.797163000003</v>
      </c>
      <c r="C14" s="25">
        <v>22223.962108500004</v>
      </c>
      <c r="D14" s="80">
        <v>18978.5227782</v>
      </c>
      <c r="E14" s="80">
        <v>9479.8483514</v>
      </c>
      <c r="F14" s="80">
        <v>85454.130401100003</v>
      </c>
    </row>
    <row r="15" spans="1:6">
      <c r="A15" s="213" t="s">
        <v>149</v>
      </c>
      <c r="B15" s="24">
        <v>35390.642266999996</v>
      </c>
      <c r="C15" s="24">
        <v>28677.900292500002</v>
      </c>
      <c r="D15" s="24">
        <v>18978.5227782</v>
      </c>
      <c r="E15" s="24">
        <v>9560.1836003999997</v>
      </c>
      <c r="F15" s="24">
        <v>92607.248938099976</v>
      </c>
    </row>
    <row r="16" spans="1:6">
      <c r="A16" s="212" t="s">
        <v>147</v>
      </c>
      <c r="B16" s="8"/>
      <c r="C16" s="8"/>
      <c r="D16" s="8"/>
      <c r="E16" s="8"/>
      <c r="F16" s="8"/>
    </row>
    <row r="18" spans="1:10" ht="33" customHeight="1">
      <c r="A18" s="207" t="s">
        <v>134</v>
      </c>
      <c r="E18" s="218" t="s">
        <v>135</v>
      </c>
      <c r="F18" s="218"/>
      <c r="G18" s="218"/>
      <c r="H18" s="218"/>
      <c r="I18" s="218"/>
      <c r="J18" s="218"/>
    </row>
  </sheetData>
  <mergeCells count="1">
    <mergeCell ref="E18:J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workbookViewId="0">
      <selection activeCell="U36" sqref="U36"/>
    </sheetView>
  </sheetViews>
  <sheetFormatPr baseColWidth="10" defaultRowHeight="15"/>
  <cols>
    <col min="1" max="1" width="13.28515625" style="9" customWidth="1"/>
    <col min="2" max="2" width="11.140625" customWidth="1"/>
    <col min="3" max="9" width="9.140625" customWidth="1"/>
  </cols>
  <sheetData>
    <row r="1" spans="1:7">
      <c r="A1" s="9" t="s">
        <v>134</v>
      </c>
    </row>
    <row r="2" spans="1:7">
      <c r="A2" s="9" t="s">
        <v>20</v>
      </c>
    </row>
    <row r="3" spans="1:7">
      <c r="B3" s="2">
        <v>2013</v>
      </c>
      <c r="C3" s="2">
        <v>2014</v>
      </c>
      <c r="D3" s="2">
        <v>2015</v>
      </c>
      <c r="E3" s="2">
        <v>2016</v>
      </c>
      <c r="F3" s="2">
        <v>2017</v>
      </c>
      <c r="G3" s="2">
        <v>2018</v>
      </c>
    </row>
    <row r="4" spans="1:7">
      <c r="A4" s="81" t="s">
        <v>22</v>
      </c>
      <c r="B4" s="10">
        <v>28.548999999999999</v>
      </c>
      <c r="C4" s="10">
        <v>29.312000000000001</v>
      </c>
      <c r="D4" s="10">
        <v>30.428999999999998</v>
      </c>
      <c r="E4" s="10">
        <v>31.94</v>
      </c>
      <c r="F4" s="10">
        <v>32.722999999999999</v>
      </c>
      <c r="G4" s="1">
        <v>33.627877290999997</v>
      </c>
    </row>
    <row r="5" spans="1:7">
      <c r="A5" s="81" t="s">
        <v>21</v>
      </c>
      <c r="B5" s="10">
        <v>20.248000000000001</v>
      </c>
      <c r="C5" s="10">
        <v>20.556000000000001</v>
      </c>
      <c r="D5" s="10">
        <v>21.777999999999999</v>
      </c>
      <c r="E5" s="10">
        <v>21.861999999999998</v>
      </c>
      <c r="F5" s="10">
        <v>22.282</v>
      </c>
      <c r="G5" s="1">
        <v>22.767460198999999</v>
      </c>
    </row>
    <row r="6" spans="1:7">
      <c r="A6" s="81" t="s">
        <v>11</v>
      </c>
      <c r="B6" s="10">
        <v>6.2539999999999996</v>
      </c>
      <c r="C6" s="10">
        <v>6.3559999999999999</v>
      </c>
      <c r="D6" s="10">
        <v>6.5529999999999999</v>
      </c>
      <c r="E6" s="10">
        <v>6.6879999999999997</v>
      </c>
      <c r="F6" s="10">
        <v>6.7919999999999998</v>
      </c>
      <c r="G6" s="1">
        <v>6.9187832879999993</v>
      </c>
    </row>
    <row r="7" spans="1:7">
      <c r="A7" s="81" t="s">
        <v>23</v>
      </c>
      <c r="B7" s="10">
        <v>1.002</v>
      </c>
      <c r="C7" s="10">
        <v>1.014</v>
      </c>
      <c r="D7" s="10">
        <v>1.04</v>
      </c>
      <c r="E7" s="10">
        <v>1.0429999999999999</v>
      </c>
      <c r="F7" s="10">
        <v>1.054</v>
      </c>
      <c r="G7" s="1">
        <v>1.0670455400000001</v>
      </c>
    </row>
    <row r="8" spans="1:7">
      <c r="A8" s="212" t="s">
        <v>147</v>
      </c>
      <c r="B8" s="11"/>
      <c r="C8" s="11"/>
      <c r="D8" s="11"/>
      <c r="E8" s="11"/>
      <c r="F8" s="11"/>
      <c r="G8" s="11"/>
    </row>
    <row r="15" spans="1:7">
      <c r="A15" s="2"/>
      <c r="B15" s="11"/>
      <c r="C15" s="11"/>
      <c r="D15" s="11"/>
      <c r="E15" s="11"/>
      <c r="F15" s="11"/>
      <c r="G15" s="11"/>
    </row>
    <row r="16" spans="1:7">
      <c r="A16" s="2"/>
      <c r="C16" s="11"/>
      <c r="D16" s="11"/>
      <c r="E16" s="11"/>
      <c r="F16" s="11"/>
      <c r="G16" s="11"/>
    </row>
    <row r="17" spans="1:8">
      <c r="A17" s="9" t="s">
        <v>18</v>
      </c>
    </row>
    <row r="18" spans="1:8">
      <c r="A18"/>
      <c r="B18" s="2">
        <v>2013</v>
      </c>
      <c r="C18" s="2">
        <v>2014</v>
      </c>
      <c r="D18" s="2">
        <v>2015</v>
      </c>
      <c r="E18" s="2">
        <v>2016</v>
      </c>
      <c r="F18" s="2">
        <v>2017</v>
      </c>
      <c r="G18" s="2">
        <v>2018</v>
      </c>
    </row>
    <row r="19" spans="1:8">
      <c r="A19" s="2" t="s">
        <v>24</v>
      </c>
      <c r="B19" s="10">
        <v>16.323</v>
      </c>
      <c r="C19" s="10">
        <v>15.917</v>
      </c>
      <c r="D19" s="10">
        <v>16.626999999999999</v>
      </c>
      <c r="E19" s="10">
        <v>16.861000000000001</v>
      </c>
      <c r="F19" s="10">
        <v>17.581</v>
      </c>
      <c r="G19" s="1">
        <v>17.724853929099996</v>
      </c>
    </row>
    <row r="20" spans="1:8">
      <c r="A20" s="2" t="s">
        <v>25</v>
      </c>
      <c r="B20" s="10">
        <v>6.9349999999999996</v>
      </c>
      <c r="C20" s="10">
        <v>6.9740000000000002</v>
      </c>
      <c r="D20" s="10">
        <v>7.234</v>
      </c>
      <c r="E20" s="10">
        <v>7.4260000000000002</v>
      </c>
      <c r="F20" s="10">
        <v>7.6630000000000003</v>
      </c>
      <c r="G20" s="1">
        <v>7.9540907079999998</v>
      </c>
    </row>
    <row r="21" spans="1:8">
      <c r="A21" s="2" t="s">
        <v>26</v>
      </c>
      <c r="B21" s="10">
        <v>1.4119999999999999</v>
      </c>
      <c r="C21" s="10">
        <v>1.4470000000000001</v>
      </c>
      <c r="D21" s="10">
        <v>1.4670000000000001</v>
      </c>
      <c r="E21" s="10">
        <v>1.494</v>
      </c>
      <c r="F21" s="10">
        <v>1.5269999999999999</v>
      </c>
      <c r="G21" s="1">
        <v>1.5383173040000002</v>
      </c>
    </row>
    <row r="22" spans="1:8">
      <c r="A22" s="2" t="s">
        <v>27</v>
      </c>
      <c r="B22" s="10">
        <v>0.70799999999999996</v>
      </c>
      <c r="C22" s="10">
        <v>0.71199999999999997</v>
      </c>
      <c r="D22" s="10">
        <v>0.73699999999999999</v>
      </c>
      <c r="E22" s="10">
        <v>0.753</v>
      </c>
      <c r="F22" s="10">
        <v>0.94199999999999995</v>
      </c>
      <c r="G22" s="1">
        <v>0.77448542999999992</v>
      </c>
    </row>
    <row r="23" spans="1:8">
      <c r="A23" s="212" t="s">
        <v>147</v>
      </c>
    </row>
    <row r="28" spans="1:8">
      <c r="H28" s="11"/>
    </row>
    <row r="30" spans="1:8">
      <c r="A30"/>
    </row>
    <row r="31" spans="1:8">
      <c r="A31"/>
    </row>
    <row r="32" spans="1:8">
      <c r="A32"/>
    </row>
    <row r="33" spans="1:1">
      <c r="A33"/>
    </row>
    <row r="34" spans="1:1">
      <c r="A34"/>
    </row>
    <row r="35" spans="1:1">
      <c r="A3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9"/>
  <sheetViews>
    <sheetView workbookViewId="0">
      <selection activeCell="A15" sqref="A15"/>
    </sheetView>
  </sheetViews>
  <sheetFormatPr baseColWidth="10" defaultRowHeight="15"/>
  <cols>
    <col min="1" max="1" width="37.7109375" customWidth="1"/>
  </cols>
  <sheetData>
    <row r="1" spans="1:8">
      <c r="A1" s="190" t="s">
        <v>136</v>
      </c>
    </row>
    <row r="2" spans="1:8">
      <c r="A2" s="190" t="s">
        <v>137</v>
      </c>
    </row>
    <row r="5" spans="1:8">
      <c r="A5" s="191" t="s">
        <v>116</v>
      </c>
      <c r="B5" s="192" t="s">
        <v>117</v>
      </c>
      <c r="C5" s="192"/>
      <c r="D5" s="192"/>
      <c r="E5" s="192"/>
      <c r="F5" s="192"/>
      <c r="G5" s="192"/>
    </row>
    <row r="6" spans="1:8">
      <c r="A6" s="8"/>
      <c r="B6" s="193" t="s">
        <v>118</v>
      </c>
      <c r="C6" s="193" t="s">
        <v>119</v>
      </c>
      <c r="D6" s="194" t="s">
        <v>120</v>
      </c>
      <c r="E6" s="194" t="s">
        <v>121</v>
      </c>
      <c r="F6" s="194" t="s">
        <v>122</v>
      </c>
      <c r="G6" s="194" t="s">
        <v>123</v>
      </c>
      <c r="H6" s="195" t="s">
        <v>124</v>
      </c>
    </row>
    <row r="7" spans="1:8">
      <c r="A7" s="196" t="s">
        <v>125</v>
      </c>
      <c r="B7" s="197">
        <v>6.9999999999999396E-2</v>
      </c>
      <c r="C7" s="197">
        <v>5.8165185816606645E-2</v>
      </c>
      <c r="D7" s="198">
        <v>9.3657324419316026E-2</v>
      </c>
      <c r="E7" s="198">
        <v>0.4033333333333336</v>
      </c>
      <c r="F7" s="198">
        <v>0.2233333333333333</v>
      </c>
      <c r="G7" s="198">
        <v>0.15500000000000025</v>
      </c>
      <c r="H7" s="199">
        <v>7.8571920584340191E-2</v>
      </c>
    </row>
    <row r="8" spans="1:8">
      <c r="A8" s="200" t="s">
        <v>126</v>
      </c>
      <c r="B8" s="201">
        <v>7.2810627402471795E-2</v>
      </c>
      <c r="C8" s="201">
        <v>3.1250927784871152E-2</v>
      </c>
      <c r="D8" s="202">
        <v>6.4748764477343457E-2</v>
      </c>
      <c r="E8" s="202">
        <v>0.24178362576072132</v>
      </c>
      <c r="F8" s="202">
        <v>0.18203106670279112</v>
      </c>
      <c r="G8" s="198">
        <v>9.372632535365355E-2</v>
      </c>
      <c r="H8" s="199">
        <v>7.9999999999998295E-2</v>
      </c>
    </row>
    <row r="10" spans="1:8">
      <c r="A10" s="203"/>
      <c r="B10" s="204"/>
      <c r="C10" s="204"/>
      <c r="D10" s="204"/>
      <c r="E10" s="204"/>
      <c r="F10" s="204"/>
      <c r="G10" s="204"/>
    </row>
    <row r="11" spans="1:8">
      <c r="A11" s="191" t="s">
        <v>127</v>
      </c>
      <c r="B11" s="192" t="s">
        <v>117</v>
      </c>
      <c r="C11" s="192"/>
      <c r="D11" s="192"/>
      <c r="E11" s="192"/>
      <c r="F11" s="192"/>
      <c r="G11" s="192"/>
    </row>
    <row r="12" spans="1:8">
      <c r="A12" s="8"/>
      <c r="B12" s="193" t="s">
        <v>118</v>
      </c>
      <c r="C12" s="193" t="s">
        <v>119</v>
      </c>
      <c r="D12" s="194" t="s">
        <v>120</v>
      </c>
      <c r="E12" s="194" t="s">
        <v>121</v>
      </c>
      <c r="F12" s="194" t="s">
        <v>122</v>
      </c>
      <c r="G12" s="194" t="s">
        <v>123</v>
      </c>
      <c r="H12" s="195" t="s">
        <v>124</v>
      </c>
    </row>
    <row r="13" spans="1:8">
      <c r="A13" s="196" t="s">
        <v>125</v>
      </c>
      <c r="B13" s="197">
        <v>0.12000000000000099</v>
      </c>
      <c r="C13" s="197">
        <v>0.10250583982251094</v>
      </c>
      <c r="D13" s="198">
        <v>0.12837715296193922</v>
      </c>
      <c r="E13" s="198">
        <v>0.54000000000000092</v>
      </c>
      <c r="F13" s="198">
        <v>0.30999999999999872</v>
      </c>
      <c r="G13" s="198">
        <v>0.25000000000000178</v>
      </c>
      <c r="H13" s="199">
        <v>0.15207439315931026</v>
      </c>
    </row>
    <row r="14" spans="1:8">
      <c r="A14" s="200" t="s">
        <v>126</v>
      </c>
      <c r="B14" s="197">
        <v>0.14622317947793206</v>
      </c>
      <c r="C14" s="197">
        <v>0.1949418759988113</v>
      </c>
      <c r="D14" s="198">
        <v>9.613259620728698E-2</v>
      </c>
      <c r="E14" s="198">
        <v>0.3146688182951749</v>
      </c>
      <c r="F14" s="198">
        <v>0.33164210280975226</v>
      </c>
      <c r="G14" s="198">
        <v>0.15204194942684168</v>
      </c>
      <c r="H14" s="199">
        <v>0.17000000000000171</v>
      </c>
    </row>
    <row r="15" spans="1:8">
      <c r="A15" s="212" t="s">
        <v>147</v>
      </c>
    </row>
    <row r="17" spans="1:13">
      <c r="G17" s="205" t="s">
        <v>114</v>
      </c>
    </row>
    <row r="18" spans="1:13">
      <c r="A18" s="203"/>
      <c r="B18" s="204"/>
      <c r="C18" s="204"/>
      <c r="D18" s="204"/>
      <c r="F18" s="204"/>
      <c r="G18" s="205" t="s">
        <v>115</v>
      </c>
    </row>
    <row r="20" spans="1:13">
      <c r="B20" s="8"/>
      <c r="C20" s="8"/>
      <c r="D20" s="191" t="s">
        <v>128</v>
      </c>
      <c r="E20" s="8"/>
      <c r="F20" s="8"/>
      <c r="G20" s="8"/>
      <c r="H20" s="8"/>
      <c r="I20" s="8"/>
      <c r="J20" s="191" t="s">
        <v>129</v>
      </c>
      <c r="K20" s="8"/>
      <c r="L20" s="8"/>
      <c r="M20" s="8"/>
    </row>
    <row r="21" spans="1:13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 ht="12" customHeight="1">
      <c r="B36" s="206" t="s">
        <v>130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 ht="12" customHeight="1">
      <c r="B37" s="206" t="s">
        <v>131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 ht="26.25" customHeight="1">
      <c r="B38" s="219" t="s">
        <v>132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39" spans="2:13" ht="12" customHeight="1">
      <c r="B39" s="206" t="s">
        <v>133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</sheetData>
  <mergeCells count="1">
    <mergeCell ref="B38:M3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Normal="100" workbookViewId="0">
      <selection activeCell="B33" sqref="B33"/>
    </sheetView>
  </sheetViews>
  <sheetFormatPr baseColWidth="10" defaultRowHeight="15"/>
  <cols>
    <col min="1" max="1" width="29.7109375" customWidth="1"/>
    <col min="2" max="5" width="21" customWidth="1"/>
    <col min="6" max="6" width="7.140625" customWidth="1"/>
  </cols>
  <sheetData>
    <row r="1" spans="1:7" ht="15.75">
      <c r="A1" s="15" t="s">
        <v>138</v>
      </c>
    </row>
    <row r="2" spans="1:7">
      <c r="A2" t="s">
        <v>86</v>
      </c>
    </row>
    <row r="3" spans="1:7">
      <c r="A3" s="63"/>
      <c r="B3" s="63" t="s">
        <v>0</v>
      </c>
      <c r="C3" s="63" t="s">
        <v>85</v>
      </c>
      <c r="D3" s="63" t="s">
        <v>3</v>
      </c>
      <c r="E3" s="63" t="s">
        <v>4</v>
      </c>
      <c r="G3" s="66" t="s">
        <v>29</v>
      </c>
    </row>
    <row r="4" spans="1:7">
      <c r="A4" s="64" t="s">
        <v>20</v>
      </c>
      <c r="B4" s="70">
        <f>('Tab 1'!B10)/1000</f>
        <v>33.906535847999997</v>
      </c>
      <c r="C4" s="75">
        <f>('Tab 1'!C10+'Tab 1'!D10)/1000</f>
        <v>9.0620547580000022</v>
      </c>
      <c r="D4" s="70">
        <f>('Tab 1'!F10)/1000</f>
        <v>14.493792423999999</v>
      </c>
      <c r="E4" s="70"/>
      <c r="G4" s="208">
        <f>+SUM(B4:E4)</f>
        <v>57.462383029999998</v>
      </c>
    </row>
    <row r="5" spans="1:7">
      <c r="A5" s="30" t="s">
        <v>18</v>
      </c>
      <c r="B5" s="71">
        <f>('Tab 1'!B15)/1000</f>
        <v>0.86526131499999992</v>
      </c>
      <c r="C5" s="76">
        <f>('Tab 1'!C15+'Tab 1'!D15)/1000</f>
        <v>13.161907350499998</v>
      </c>
      <c r="D5" s="71">
        <f>('Tab 1'!F15)/1000</f>
        <v>4.4847303541999999</v>
      </c>
      <c r="E5" s="71">
        <f>('Tab 1'!G15)/1000</f>
        <v>9.4798483513999994</v>
      </c>
      <c r="G5" s="208">
        <f t="shared" ref="G5:G7" si="0">+SUM(B5:E5)</f>
        <v>27.991747371099997</v>
      </c>
    </row>
    <row r="6" spans="1:7">
      <c r="A6" s="30" t="s">
        <v>11</v>
      </c>
      <c r="B6" s="71">
        <f>('Tab 1'!B17)/1000</f>
        <v>0.61884510400000003</v>
      </c>
      <c r="C6" s="76">
        <f>('Tab 1'!C17+'Tab 1'!D17)/1000</f>
        <v>6.2999381839999993</v>
      </c>
      <c r="D6" s="71"/>
      <c r="E6" s="71"/>
      <c r="G6" s="208">
        <f t="shared" si="0"/>
        <v>6.9187832879999993</v>
      </c>
    </row>
    <row r="7" spans="1:7">
      <c r="A7" s="65" t="s">
        <v>84</v>
      </c>
      <c r="B7" s="72"/>
      <c r="C7" s="77">
        <f>('Tab 1'!E19)/1000</f>
        <v>0.154</v>
      </c>
      <c r="D7" s="72"/>
      <c r="E7" s="73">
        <f>('Tab 1'!G19)/1000</f>
        <v>8.0335249000000011E-2</v>
      </c>
      <c r="G7" s="208">
        <f t="shared" si="0"/>
        <v>0.23433524900000002</v>
      </c>
    </row>
    <row r="9" spans="1:7">
      <c r="A9" t="s">
        <v>87</v>
      </c>
    </row>
    <row r="10" spans="1:7">
      <c r="A10" s="63"/>
      <c r="B10" s="63" t="s">
        <v>0</v>
      </c>
      <c r="C10" s="63" t="s">
        <v>85</v>
      </c>
      <c r="D10" s="63" t="s">
        <v>3</v>
      </c>
      <c r="E10" s="63" t="s">
        <v>4</v>
      </c>
      <c r="G10" s="66" t="s">
        <v>29</v>
      </c>
    </row>
    <row r="11" spans="1:7">
      <c r="A11" s="64" t="s">
        <v>20</v>
      </c>
      <c r="B11" s="67">
        <f>+B4/$G4</f>
        <v>0.5900649096000431</v>
      </c>
      <c r="C11" s="67">
        <f t="shared" ref="C11:E11" si="1">+C4/$G4</f>
        <v>0.15770412363978847</v>
      </c>
      <c r="D11" s="67">
        <f t="shared" si="1"/>
        <v>0.25223096676016848</v>
      </c>
      <c r="E11" s="67">
        <f t="shared" si="1"/>
        <v>0</v>
      </c>
      <c r="G11" s="67">
        <f t="shared" ref="G11" si="2">+G4/$G4</f>
        <v>1</v>
      </c>
    </row>
    <row r="12" spans="1:7">
      <c r="A12" s="30" t="s">
        <v>18</v>
      </c>
      <c r="B12" s="68">
        <f t="shared" ref="B12:E12" si="3">+B5/$G5</f>
        <v>3.0911300517570996E-2</v>
      </c>
      <c r="C12" s="68">
        <f t="shared" si="3"/>
        <v>0.47020670685564181</v>
      </c>
      <c r="D12" s="68">
        <f t="shared" si="3"/>
        <v>0.16021616281198106</v>
      </c>
      <c r="E12" s="68">
        <f t="shared" si="3"/>
        <v>0.33866582981480614</v>
      </c>
      <c r="G12" s="68">
        <f t="shared" ref="G12" si="4">+G5/$G5</f>
        <v>1</v>
      </c>
    </row>
    <row r="13" spans="1:7">
      <c r="A13" s="30" t="s">
        <v>11</v>
      </c>
      <c r="B13" s="68"/>
      <c r="C13" s="68">
        <f t="shared" ref="C13:E13" si="5">+C6/$G6</f>
        <v>0.9105557901960406</v>
      </c>
      <c r="D13" s="68">
        <f t="shared" si="5"/>
        <v>0</v>
      </c>
      <c r="E13" s="68">
        <f t="shared" si="5"/>
        <v>0</v>
      </c>
      <c r="G13" s="68">
        <f t="shared" ref="G13" si="6">+G6/$G6</f>
        <v>1</v>
      </c>
    </row>
    <row r="14" spans="1:7">
      <c r="A14" s="65" t="s">
        <v>84</v>
      </c>
      <c r="B14" s="69"/>
      <c r="C14" s="69">
        <f t="shared" ref="C14:E14" si="7">+C7/$G7</f>
        <v>0.65717812688094557</v>
      </c>
      <c r="D14" s="69">
        <f t="shared" si="7"/>
        <v>0</v>
      </c>
      <c r="E14" s="69">
        <f t="shared" si="7"/>
        <v>0.34282187311905432</v>
      </c>
      <c r="G14" s="69">
        <f t="shared" ref="G14" si="8">+G7/$G7</f>
        <v>1</v>
      </c>
    </row>
    <row r="33" spans="2:2">
      <c r="B33" s="212" t="s">
        <v>147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28"/>
  <sheetViews>
    <sheetView zoomScale="80" zoomScaleNormal="80" workbookViewId="0"/>
  </sheetViews>
  <sheetFormatPr baseColWidth="10" defaultRowHeight="15"/>
  <cols>
    <col min="2" max="2" width="17.140625" customWidth="1"/>
    <col min="3" max="3" width="21.5703125" customWidth="1"/>
    <col min="4" max="4" width="13.7109375" customWidth="1"/>
    <col min="5" max="5" width="14.42578125" customWidth="1"/>
    <col min="6" max="6" width="11.28515625" customWidth="1"/>
    <col min="7" max="9" width="11" customWidth="1"/>
    <col min="10" max="10" width="15.42578125" customWidth="1"/>
    <col min="11" max="11" width="17" customWidth="1"/>
    <col min="12" max="12" width="17.5703125" customWidth="1"/>
  </cols>
  <sheetData>
    <row r="1" spans="1:12">
      <c r="A1" t="s">
        <v>144</v>
      </c>
    </row>
    <row r="4" spans="1:12" ht="15" customHeight="1">
      <c r="B4" s="220" t="s">
        <v>90</v>
      </c>
      <c r="C4" s="232"/>
      <c r="D4" s="229" t="s">
        <v>68</v>
      </c>
      <c r="E4" s="230"/>
      <c r="F4" s="231"/>
      <c r="G4" s="229" t="s">
        <v>70</v>
      </c>
      <c r="H4" s="230"/>
      <c r="I4" s="231"/>
      <c r="J4" s="223" t="s">
        <v>79</v>
      </c>
      <c r="K4" s="225" t="s">
        <v>78</v>
      </c>
      <c r="L4" s="227" t="s">
        <v>31</v>
      </c>
    </row>
    <row r="5" spans="1:12" ht="34.5" customHeight="1">
      <c r="B5" s="222"/>
      <c r="C5" s="233"/>
      <c r="D5" s="50" t="s">
        <v>76</v>
      </c>
      <c r="E5" s="51" t="s">
        <v>77</v>
      </c>
      <c r="F5" s="54" t="s">
        <v>69</v>
      </c>
      <c r="G5" s="52" t="s">
        <v>71</v>
      </c>
      <c r="H5" s="53" t="s">
        <v>72</v>
      </c>
      <c r="I5" s="54" t="s">
        <v>29</v>
      </c>
      <c r="J5" s="224"/>
      <c r="K5" s="226"/>
      <c r="L5" s="228"/>
    </row>
    <row r="6" spans="1:12" ht="17.25" customHeight="1">
      <c r="B6" s="220" t="s">
        <v>80</v>
      </c>
      <c r="C6" s="32" t="s">
        <v>73</v>
      </c>
      <c r="D6" s="44">
        <f>[1]TM!$L$8</f>
        <v>1.9723599999999999</v>
      </c>
      <c r="E6" s="38">
        <f>[1]TM!$L$9</f>
        <v>2.0753400000000002</v>
      </c>
      <c r="F6" s="41">
        <f>[1]TM!$L$7</f>
        <v>2.0698400000000001</v>
      </c>
      <c r="G6" s="44">
        <f>[1]TM!$L$11</f>
        <v>3.5148799999999998</v>
      </c>
      <c r="H6" s="38">
        <f>[1]TM!$L$12</f>
        <v>2.4945499999999998</v>
      </c>
      <c r="I6" s="41">
        <f>[1]TM!$L$10</f>
        <v>2.52901</v>
      </c>
      <c r="J6" s="38">
        <f>[1]TM!$L$4</f>
        <v>2.1663399999999999</v>
      </c>
      <c r="K6" s="179" t="s">
        <v>19</v>
      </c>
      <c r="L6" s="59">
        <f>[1]TM!$L$4</f>
        <v>2.1663399999999999</v>
      </c>
    </row>
    <row r="7" spans="1:12">
      <c r="B7" s="221"/>
      <c r="C7" s="33" t="s">
        <v>35</v>
      </c>
      <c r="D7" s="45">
        <f>[1]TM!$P$8</f>
        <v>1.71553</v>
      </c>
      <c r="E7" s="39">
        <f>[1]TM!$P$9</f>
        <v>1.8849800000000001</v>
      </c>
      <c r="F7" s="42">
        <f>[1]TM!$P$7</f>
        <v>1.87659</v>
      </c>
      <c r="G7" s="45">
        <f>[1]TM!$P$11</f>
        <v>1.5164599999999999</v>
      </c>
      <c r="H7" s="39">
        <f>[1]TM!$P$12</f>
        <v>1.9297500000000001</v>
      </c>
      <c r="I7" s="42">
        <f>[1]TM!$P$10</f>
        <v>1.9138599999999999</v>
      </c>
      <c r="J7" s="39">
        <f>[1]TM!$P$6</f>
        <v>1.89757</v>
      </c>
      <c r="K7" s="180" t="s">
        <v>19</v>
      </c>
      <c r="L7" s="60">
        <f>[1]TM!$P$4</f>
        <v>1.89757</v>
      </c>
    </row>
    <row r="8" spans="1:12">
      <c r="B8" s="222"/>
      <c r="C8" s="35" t="s">
        <v>34</v>
      </c>
      <c r="D8" s="46">
        <f>[1]TM!$T$8</f>
        <v>0.2525</v>
      </c>
      <c r="E8" s="40">
        <f>[1]TM!$T$9</f>
        <v>0.18684000000000001</v>
      </c>
      <c r="F8" s="43">
        <f>[1]TM!$T$7</f>
        <v>0.18969</v>
      </c>
      <c r="G8" s="46">
        <f>[1]TM!$T$11</f>
        <v>1.9685600000000001</v>
      </c>
      <c r="H8" s="40">
        <f>[1]TM!$T$12</f>
        <v>0.55410999999999999</v>
      </c>
      <c r="I8" s="43">
        <f>[1]TM!$T$10</f>
        <v>0.60360000000000003</v>
      </c>
      <c r="J8" s="40">
        <f>[1]TM!$T$6</f>
        <v>0.26377</v>
      </c>
      <c r="K8" s="181" t="s">
        <v>19</v>
      </c>
      <c r="L8" s="61">
        <f>[1]TM!$T$4</f>
        <v>0.26377</v>
      </c>
    </row>
    <row r="9" spans="1:12">
      <c r="B9" s="221" t="s">
        <v>81</v>
      </c>
      <c r="C9" s="33" t="s">
        <v>73</v>
      </c>
      <c r="D9" s="45">
        <f>[1]TM!$M$8</f>
        <v>2.3792</v>
      </c>
      <c r="E9" s="39">
        <f>[1]TM!$M$9</f>
        <v>2.5461999999999998</v>
      </c>
      <c r="F9" s="42">
        <f>[1]TM!$M$7</f>
        <v>2.5407000000000002</v>
      </c>
      <c r="G9" s="45">
        <f>[1]TM!$M$11</f>
        <v>4.3613999999999997</v>
      </c>
      <c r="H9" s="39">
        <f>[1]TM!$M$12</f>
        <v>12.289899999999999</v>
      </c>
      <c r="I9" s="42">
        <f>[1]TM!$M$10</f>
        <v>10.980399999999999</v>
      </c>
      <c r="J9" s="39">
        <f>[1]TM!$M$6</f>
        <v>3.1040000000000001</v>
      </c>
      <c r="K9" s="180">
        <f>[1]TM!$M$5</f>
        <v>2.3220999999999998</v>
      </c>
      <c r="L9" s="60">
        <f>[1]TM!$M$4</f>
        <v>2.7654999999999998</v>
      </c>
    </row>
    <row r="10" spans="1:12">
      <c r="B10" s="221"/>
      <c r="C10" s="33" t="s">
        <v>35</v>
      </c>
      <c r="D10" s="45">
        <f>[1]TM!$Q$8</f>
        <v>2.3404600000000002</v>
      </c>
      <c r="E10" s="39">
        <f>[1]TM!$Q$9</f>
        <v>2.19319</v>
      </c>
      <c r="F10" s="42">
        <f>[1]TM!$Q$7</f>
        <v>2.1979899999999999</v>
      </c>
      <c r="G10" s="45">
        <f>[1]TM!$Q$11</f>
        <v>2.2332100000000001</v>
      </c>
      <c r="H10" s="39">
        <f>[1]TM!$Q$12</f>
        <v>2.1350799999999999</v>
      </c>
      <c r="I10" s="42">
        <f>[1]TM!$Q$10</f>
        <v>2.1512899999999999</v>
      </c>
      <c r="J10" s="39">
        <f>[1]TM!$Q$4</f>
        <v>2.2236699999999998</v>
      </c>
      <c r="K10" s="180">
        <f>[1]TM!$Q$5</f>
        <v>2.2960600000000002</v>
      </c>
      <c r="L10" s="60">
        <f>[1]TM!$Q$4</f>
        <v>2.2236699999999998</v>
      </c>
    </row>
    <row r="11" spans="1:12">
      <c r="B11" s="221"/>
      <c r="C11" s="33" t="s">
        <v>34</v>
      </c>
      <c r="D11" s="45">
        <f>[1]TM!$U$8</f>
        <v>3.7879999999999997E-2</v>
      </c>
      <c r="E11" s="39">
        <f>[1]TM!$U$9</f>
        <v>0.34539999999999998</v>
      </c>
      <c r="F11" s="42">
        <f>[1]TM!$U$7</f>
        <v>0.33533000000000002</v>
      </c>
      <c r="G11" s="45">
        <f>[1]TM!$U$11</f>
        <v>2.0817100000000002</v>
      </c>
      <c r="H11" s="39">
        <f>[1]TM!$U$12</f>
        <v>9.9425500000000007</v>
      </c>
      <c r="I11" s="42">
        <f>[1]TM!$U$10</f>
        <v>8.6431900000000006</v>
      </c>
      <c r="J11" s="39">
        <f>[1]TM!$U$6</f>
        <v>0.88280999999999998</v>
      </c>
      <c r="K11" s="180">
        <f>[1]TM!$U$5</f>
        <v>2.5489999999999999E-2</v>
      </c>
      <c r="L11" s="60">
        <f>[1]TM!$U$4</f>
        <v>0.53007000000000004</v>
      </c>
    </row>
    <row r="12" spans="1:12" ht="17.25" customHeight="1">
      <c r="B12" s="220" t="s">
        <v>74</v>
      </c>
      <c r="C12" s="32" t="s">
        <v>73</v>
      </c>
      <c r="D12" s="44">
        <f>[1]TM!$N$8</f>
        <v>1.1623000000000001</v>
      </c>
      <c r="E12" s="38">
        <f>[1]TM!$N$9</f>
        <v>1.17974</v>
      </c>
      <c r="F12" s="41">
        <f>[1]TM!$N$7</f>
        <v>1.1781699999999999</v>
      </c>
      <c r="G12" s="44">
        <f>[1]TM!$N$11</f>
        <v>2.99871</v>
      </c>
      <c r="H12" s="38">
        <f>[1]TM!$N$12</f>
        <v>2.1329600000000002</v>
      </c>
      <c r="I12" s="41">
        <f>[1]TM!$N$10</f>
        <v>2.3343600000000002</v>
      </c>
      <c r="J12" s="38">
        <f>[1]TM!$N$4</f>
        <v>1.2657400000000001</v>
      </c>
      <c r="K12" s="179" t="s">
        <v>19</v>
      </c>
      <c r="L12" s="59">
        <f>[1]TM!$N$4</f>
        <v>1.2657400000000001</v>
      </c>
    </row>
    <row r="13" spans="1:12">
      <c r="B13" s="221"/>
      <c r="C13" s="33" t="s">
        <v>35</v>
      </c>
      <c r="D13" s="45">
        <f>[1]TM!$R$8</f>
        <v>1.06839</v>
      </c>
      <c r="E13" s="39">
        <f>[1]TM!$R$9</f>
        <v>0.91154000000000002</v>
      </c>
      <c r="F13" s="42">
        <f>[1]TM!$R$7</f>
        <v>0.92622000000000004</v>
      </c>
      <c r="G13" s="45">
        <f>[1]TM!$R$11</f>
        <v>1.1876100000000001</v>
      </c>
      <c r="H13" s="39">
        <f>[1]TM!$R$12</f>
        <v>1.04972</v>
      </c>
      <c r="I13" s="42">
        <f>[1]TM!$R$10</f>
        <v>1.0818000000000001</v>
      </c>
      <c r="J13" s="39">
        <f>[1]TM!$R$6</f>
        <v>0.95513000000000003</v>
      </c>
      <c r="K13" s="180" t="s">
        <v>19</v>
      </c>
      <c r="L13" s="60">
        <f>[1]TM!$R$4</f>
        <v>0.95513000000000003</v>
      </c>
    </row>
    <row r="14" spans="1:12">
      <c r="B14" s="222"/>
      <c r="C14" s="35" t="s">
        <v>34</v>
      </c>
      <c r="D14" s="46">
        <f>[1]TM!$V$8</f>
        <v>9.2920000000000003E-2</v>
      </c>
      <c r="E14" s="40">
        <f>[1]TM!$V$9</f>
        <v>0.26578000000000002</v>
      </c>
      <c r="F14" s="43">
        <f>[1]TM!$V$7</f>
        <v>0.24964</v>
      </c>
      <c r="G14" s="46">
        <f>[1]TM!$V$11</f>
        <v>1.7898400000000001</v>
      </c>
      <c r="H14" s="40">
        <f>[1]TM!$V$12</f>
        <v>1.07199</v>
      </c>
      <c r="I14" s="43">
        <f>[1]TM!$V$10</f>
        <v>1.23915</v>
      </c>
      <c r="J14" s="40">
        <f>[1]TM!$V$6</f>
        <v>0.30768000000000001</v>
      </c>
      <c r="K14" s="181" t="s">
        <v>19</v>
      </c>
      <c r="L14" s="61">
        <f>[1]TM!$V$4</f>
        <v>0.30768000000000001</v>
      </c>
    </row>
    <row r="15" spans="1:12">
      <c r="B15" s="221" t="s">
        <v>75</v>
      </c>
      <c r="C15" s="33" t="s">
        <v>73</v>
      </c>
      <c r="D15" s="45">
        <f>[1]TM!$O$8</f>
        <v>2.0979000000000001</v>
      </c>
      <c r="E15" s="39">
        <f>[1]TM!$O$9</f>
        <v>2.2997000000000001</v>
      </c>
      <c r="F15" s="42">
        <f>[1]TM!$O$7</f>
        <v>2.2911999999999999</v>
      </c>
      <c r="G15" s="45">
        <f>[1]TM!$O$11</f>
        <v>3.8597000000000001</v>
      </c>
      <c r="H15" s="39">
        <f>[1]TM!$O$12</f>
        <v>3.8889</v>
      </c>
      <c r="I15" s="42">
        <f>[1]TM!$O$10</f>
        <v>3.8860999999999999</v>
      </c>
      <c r="J15" s="39">
        <f>[1]TM!$O$4</f>
        <v>2.5015999999999998</v>
      </c>
      <c r="K15" s="180">
        <f>[1]TM!$O$5</f>
        <v>2.3220999999999998</v>
      </c>
      <c r="L15" s="60">
        <f>[1]TM!$O$4</f>
        <v>2.5015999999999998</v>
      </c>
    </row>
    <row r="16" spans="1:12">
      <c r="B16" s="221"/>
      <c r="C16" s="33" t="s">
        <v>35</v>
      </c>
      <c r="D16" s="45">
        <f>[1]TM!$S$8</f>
        <v>1.9436</v>
      </c>
      <c r="E16" s="39">
        <f>[1]TM!$S$9</f>
        <v>2.0226999999999999</v>
      </c>
      <c r="F16" s="42">
        <f>[1]TM!$S$7</f>
        <v>2.0192000000000001</v>
      </c>
      <c r="G16" s="45">
        <f>[1]TM!$S$11</f>
        <v>1.8156000000000001</v>
      </c>
      <c r="H16" s="39">
        <f>[1]TM!$S$12</f>
        <v>1.9470000000000001</v>
      </c>
      <c r="I16" s="42">
        <f>[1]TM!$S$10</f>
        <v>1.9379999999999999</v>
      </c>
      <c r="J16" s="39">
        <f>[1]TM!$S$6</f>
        <v>2.0108999999999999</v>
      </c>
      <c r="K16" s="180">
        <f>[1]TM!$S$5</f>
        <v>2.2961</v>
      </c>
      <c r="L16" s="60">
        <f>[1]TM!$S$4</f>
        <v>2.0722</v>
      </c>
    </row>
    <row r="17" spans="2:12">
      <c r="B17" s="221"/>
      <c r="C17" s="33" t="s">
        <v>34</v>
      </c>
      <c r="D17" s="45">
        <f>[1]TM!$W$8</f>
        <v>0.15135000000000001</v>
      </c>
      <c r="E17" s="39">
        <f>[1]TM!$W$9</f>
        <v>0.27148</v>
      </c>
      <c r="F17" s="42">
        <f>[1]TM!$W$7</f>
        <v>0.26667999999999997</v>
      </c>
      <c r="G17" s="45">
        <f>[1]TM!$W$11</f>
        <v>2.0076900000000002</v>
      </c>
      <c r="H17" s="39">
        <f>[1]TM!$W$12</f>
        <v>1.90489</v>
      </c>
      <c r="I17" s="42">
        <f>[1]TM!$W$10</f>
        <v>1.91099</v>
      </c>
      <c r="J17" s="39">
        <f>[1]TM!$W$6</f>
        <v>0.54078999999999999</v>
      </c>
      <c r="K17" s="180">
        <f>[1]TM!$W$5</f>
        <v>2.5489999999999999E-2</v>
      </c>
      <c r="L17" s="62">
        <f>[1]TM!$W$4</f>
        <v>0.42075000000000001</v>
      </c>
    </row>
    <row r="18" spans="2:12">
      <c r="B18" s="36"/>
      <c r="C18" s="32" t="s">
        <v>73</v>
      </c>
      <c r="D18" s="149">
        <v>3.65564</v>
      </c>
      <c r="E18" s="150">
        <v>-7.7511700000000001</v>
      </c>
      <c r="F18" s="151">
        <v>-2.63503</v>
      </c>
      <c r="G18" s="149">
        <v>4.46</v>
      </c>
      <c r="H18" s="150">
        <v>4.423</v>
      </c>
      <c r="I18" s="151">
        <v>4.4224500000000004</v>
      </c>
      <c r="J18" s="150">
        <v>3.7954500000000002</v>
      </c>
      <c r="K18" s="179" t="s">
        <v>19</v>
      </c>
      <c r="L18" s="152">
        <v>3.7954500000000002</v>
      </c>
    </row>
    <row r="19" spans="2:12">
      <c r="B19" s="47" t="s">
        <v>25</v>
      </c>
      <c r="C19" s="33" t="s">
        <v>35</v>
      </c>
      <c r="D19" s="153">
        <v>2.5154999999999998</v>
      </c>
      <c r="E19" s="154">
        <v>-7.4570999999999996</v>
      </c>
      <c r="F19" s="155">
        <v>-3.3295400000000002</v>
      </c>
      <c r="G19" s="153">
        <v>2.226</v>
      </c>
      <c r="H19" s="154">
        <v>3.3580000000000001</v>
      </c>
      <c r="I19" s="155">
        <v>3.2909799999999998</v>
      </c>
      <c r="J19" s="154">
        <v>3.3082400000000001</v>
      </c>
      <c r="K19" s="180" t="s">
        <v>19</v>
      </c>
      <c r="L19" s="152">
        <v>3.3082400000000001</v>
      </c>
    </row>
    <row r="20" spans="2:12">
      <c r="B20" s="48"/>
      <c r="C20" s="35" t="s">
        <v>34</v>
      </c>
      <c r="D20" s="156">
        <v>1.11216</v>
      </c>
      <c r="E20" s="157">
        <v>-0.31775999999999999</v>
      </c>
      <c r="F20" s="158">
        <v>0.71843000000000001</v>
      </c>
      <c r="G20" s="156">
        <v>2.1846100000000002</v>
      </c>
      <c r="H20" s="157">
        <v>1.03017</v>
      </c>
      <c r="I20" s="158">
        <v>1.0954200000000001</v>
      </c>
      <c r="J20" s="157">
        <v>0.47160999999999997</v>
      </c>
      <c r="K20" s="181" t="s">
        <v>19</v>
      </c>
      <c r="L20" s="152">
        <v>0.47160999999999997</v>
      </c>
    </row>
    <row r="21" spans="2:12">
      <c r="B21" s="49"/>
      <c r="C21" s="32" t="s">
        <v>73</v>
      </c>
      <c r="D21" s="170" t="s">
        <v>19</v>
      </c>
      <c r="E21" s="173" t="s">
        <v>19</v>
      </c>
      <c r="F21" s="174" t="s">
        <v>19</v>
      </c>
      <c r="G21" s="170" t="s">
        <v>19</v>
      </c>
      <c r="H21" s="173" t="s">
        <v>19</v>
      </c>
      <c r="I21" s="174" t="s">
        <v>19</v>
      </c>
      <c r="J21" s="150">
        <v>1.8688400000000001</v>
      </c>
      <c r="K21" s="179" t="s">
        <v>19</v>
      </c>
      <c r="L21" s="159">
        <v>1.8688400000000001</v>
      </c>
    </row>
    <row r="22" spans="2:12">
      <c r="B22" s="47" t="s">
        <v>11</v>
      </c>
      <c r="C22" s="33" t="s">
        <v>35</v>
      </c>
      <c r="D22" s="171" t="s">
        <v>19</v>
      </c>
      <c r="E22" s="175" t="s">
        <v>19</v>
      </c>
      <c r="F22" s="176" t="s">
        <v>19</v>
      </c>
      <c r="G22" s="171" t="s">
        <v>19</v>
      </c>
      <c r="H22" s="175" t="s">
        <v>19</v>
      </c>
      <c r="I22" s="176" t="s">
        <v>19</v>
      </c>
      <c r="J22" s="154">
        <v>2.4665699999999999</v>
      </c>
      <c r="K22" s="180" t="s">
        <v>19</v>
      </c>
      <c r="L22" s="152">
        <v>2.4665699999999999</v>
      </c>
    </row>
    <row r="23" spans="2:12">
      <c r="B23" s="37"/>
      <c r="C23" s="35" t="s">
        <v>34</v>
      </c>
      <c r="D23" s="172" t="s">
        <v>19</v>
      </c>
      <c r="E23" s="177" t="s">
        <v>19</v>
      </c>
      <c r="F23" s="178" t="s">
        <v>19</v>
      </c>
      <c r="G23" s="172" t="s">
        <v>19</v>
      </c>
      <c r="H23" s="177" t="s">
        <v>19</v>
      </c>
      <c r="I23" s="178" t="s">
        <v>19</v>
      </c>
      <c r="J23" s="157">
        <v>-0.58333999999999997</v>
      </c>
      <c r="K23" s="181" t="s">
        <v>19</v>
      </c>
      <c r="L23" s="160">
        <v>-0.58333999999999997</v>
      </c>
    </row>
    <row r="24" spans="2:12">
      <c r="B24" s="209" t="s">
        <v>139</v>
      </c>
      <c r="L24" s="8"/>
    </row>
    <row r="25" spans="2:12">
      <c r="B25" s="209" t="s">
        <v>140</v>
      </c>
    </row>
    <row r="26" spans="2:12">
      <c r="B26" s="209" t="s">
        <v>141</v>
      </c>
    </row>
    <row r="27" spans="2:12">
      <c r="B27" s="209" t="s">
        <v>142</v>
      </c>
    </row>
    <row r="28" spans="2:12">
      <c r="B28" s="209" t="s">
        <v>143</v>
      </c>
    </row>
  </sheetData>
  <mergeCells count="10">
    <mergeCell ref="B12:B14"/>
    <mergeCell ref="B15:B17"/>
    <mergeCell ref="J4:J5"/>
    <mergeCell ref="K4:K5"/>
    <mergeCell ref="L4:L5"/>
    <mergeCell ref="D4:F4"/>
    <mergeCell ref="G4:I4"/>
    <mergeCell ref="B6:B8"/>
    <mergeCell ref="B9:B11"/>
    <mergeCell ref="B4:C5"/>
  </mergeCells>
  <pageMargins left="0.7" right="0.7" top="0.75" bottom="0.75" header="0.3" footer="0.3"/>
  <pageSetup paperSize="9" orientation="portrait" r:id="rId1"/>
  <ignoredErrors>
    <ignoredError sqref="K9:K10 K1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96"/>
  <sheetViews>
    <sheetView topLeftCell="A71" zoomScaleNormal="100" workbookViewId="0">
      <selection activeCell="I106" sqref="I106"/>
    </sheetView>
  </sheetViews>
  <sheetFormatPr baseColWidth="10" defaultRowHeight="15"/>
  <cols>
    <col min="1" max="1" width="16.42578125" customWidth="1"/>
  </cols>
  <sheetData>
    <row r="1" spans="1:24">
      <c r="A1" t="s">
        <v>145</v>
      </c>
    </row>
    <row r="3" spans="1:24" ht="15.75">
      <c r="A3" s="15" t="s">
        <v>32</v>
      </c>
      <c r="C3" s="20"/>
      <c r="D3" s="20"/>
      <c r="E3" s="20"/>
      <c r="F3" s="20"/>
      <c r="G3" s="20"/>
      <c r="H3" s="20"/>
      <c r="I3" s="20"/>
    </row>
    <row r="4" spans="1:24">
      <c r="A4" s="2" t="s">
        <v>40</v>
      </c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X4" s="34"/>
    </row>
    <row r="5" spans="1:24">
      <c r="A5" s="218"/>
      <c r="B5" t="s">
        <v>33</v>
      </c>
      <c r="C5">
        <v>3.46</v>
      </c>
      <c r="D5">
        <v>3.06</v>
      </c>
      <c r="E5">
        <v>1.51</v>
      </c>
      <c r="F5">
        <v>5.46</v>
      </c>
      <c r="G5">
        <v>0.2</v>
      </c>
      <c r="H5">
        <v>1.7</v>
      </c>
      <c r="I5" s="147">
        <v>2.1663399999999999</v>
      </c>
      <c r="X5" s="20"/>
    </row>
    <row r="6" spans="1:24">
      <c r="A6" s="218"/>
      <c r="B6" t="s">
        <v>35</v>
      </c>
      <c r="C6">
        <v>3.17</v>
      </c>
      <c r="D6">
        <v>2.9</v>
      </c>
      <c r="E6">
        <v>1.2</v>
      </c>
      <c r="F6">
        <v>4.37</v>
      </c>
      <c r="G6">
        <v>-0.6</v>
      </c>
      <c r="H6">
        <v>1.3</v>
      </c>
      <c r="I6" s="147">
        <v>1.89757</v>
      </c>
    </row>
    <row r="7" spans="1:24">
      <c r="A7" s="218"/>
      <c r="B7" t="s">
        <v>34</v>
      </c>
      <c r="C7">
        <v>0.27</v>
      </c>
      <c r="D7">
        <v>0.16</v>
      </c>
      <c r="E7">
        <v>0.31</v>
      </c>
      <c r="F7">
        <v>1.05</v>
      </c>
      <c r="G7">
        <v>0.8</v>
      </c>
      <c r="H7">
        <v>0.4</v>
      </c>
      <c r="I7" s="147">
        <v>0.26377</v>
      </c>
      <c r="X7" s="34"/>
    </row>
    <row r="8" spans="1:24">
      <c r="X8" s="34"/>
    </row>
    <row r="9" spans="1:24">
      <c r="C9" s="11"/>
      <c r="D9" s="11"/>
      <c r="E9" s="11"/>
      <c r="F9" s="11"/>
      <c r="G9" s="11"/>
      <c r="H9" s="11"/>
      <c r="I9" s="11"/>
      <c r="X9" s="20"/>
    </row>
    <row r="10" spans="1:24">
      <c r="C10" s="2">
        <v>2012</v>
      </c>
      <c r="D10" s="2">
        <v>2013</v>
      </c>
      <c r="E10" s="2">
        <v>2014</v>
      </c>
      <c r="F10" s="2">
        <v>2015</v>
      </c>
      <c r="G10" s="2">
        <v>2016</v>
      </c>
      <c r="H10" s="2">
        <v>2017</v>
      </c>
      <c r="I10" s="2">
        <v>2018</v>
      </c>
    </row>
    <row r="11" spans="1:24">
      <c r="A11" s="218"/>
      <c r="B11" t="s">
        <v>33</v>
      </c>
      <c r="C11" s="11">
        <v>100</v>
      </c>
      <c r="D11" s="11">
        <v>103.06</v>
      </c>
      <c r="E11" s="11">
        <v>104.61620600000001</v>
      </c>
      <c r="F11" s="11">
        <v>110.32825084759999</v>
      </c>
      <c r="G11" s="11">
        <v>110.54890734929519</v>
      </c>
      <c r="H11" s="11">
        <v>112.42823877423321</v>
      </c>
      <c r="I11" s="11">
        <v>114.86381668209494</v>
      </c>
    </row>
    <row r="12" spans="1:24">
      <c r="A12" s="218"/>
      <c r="B12" t="s">
        <v>35</v>
      </c>
      <c r="C12" s="11">
        <v>100</v>
      </c>
      <c r="D12" s="11">
        <v>102.9</v>
      </c>
      <c r="E12" s="11">
        <v>104.13480000000001</v>
      </c>
      <c r="F12" s="11">
        <v>108.68549076000001</v>
      </c>
      <c r="G12" s="11">
        <v>108.03337781544002</v>
      </c>
      <c r="H12" s="11">
        <v>109.43781172704074</v>
      </c>
      <c r="I12" s="11">
        <v>111.51447081102955</v>
      </c>
    </row>
    <row r="13" spans="1:24">
      <c r="A13" s="218"/>
      <c r="B13" t="s">
        <v>34</v>
      </c>
      <c r="C13" s="11">
        <v>100</v>
      </c>
      <c r="D13" s="11">
        <v>100.16</v>
      </c>
      <c r="E13" s="11">
        <v>100.470496</v>
      </c>
      <c r="F13" s="11">
        <v>101.52543620799999</v>
      </c>
      <c r="G13" s="11">
        <v>102.33763969766397</v>
      </c>
      <c r="H13" s="11">
        <v>102.74699025645462</v>
      </c>
      <c r="I13" s="11">
        <v>103.01800599265407</v>
      </c>
    </row>
    <row r="14" spans="1:24">
      <c r="C14" s="11"/>
      <c r="D14" s="11"/>
      <c r="E14" s="11"/>
      <c r="F14" s="11"/>
      <c r="G14" s="11"/>
      <c r="H14" s="11"/>
      <c r="I14" s="11"/>
    </row>
    <row r="15" spans="1:24">
      <c r="E15" s="12"/>
      <c r="F15" s="12"/>
      <c r="G15" s="12"/>
      <c r="H15" s="12"/>
      <c r="I15" s="12"/>
    </row>
    <row r="17" spans="1:12" s="148" customFormat="1"/>
    <row r="19" spans="1:12" ht="15.75">
      <c r="A19" s="15" t="s">
        <v>36</v>
      </c>
      <c r="C19" s="20"/>
      <c r="D19" s="20"/>
      <c r="E19" s="20"/>
      <c r="F19" s="20"/>
      <c r="G19" s="20"/>
      <c r="H19" s="20"/>
      <c r="I19" s="20"/>
    </row>
    <row r="20" spans="1:12">
      <c r="C20" s="11"/>
      <c r="D20" s="11"/>
      <c r="E20" s="11"/>
      <c r="F20" s="11"/>
      <c r="G20" s="11"/>
      <c r="H20" s="11"/>
    </row>
    <row r="21" spans="1:12">
      <c r="C21" s="20"/>
      <c r="D21" s="20"/>
      <c r="E21" s="20"/>
      <c r="F21" s="20"/>
      <c r="G21" s="20"/>
      <c r="H21" s="20"/>
      <c r="I21" s="20"/>
    </row>
    <row r="22" spans="1:12">
      <c r="A22" s="2" t="s">
        <v>40</v>
      </c>
      <c r="C22" s="2">
        <v>2012</v>
      </c>
      <c r="D22" s="2">
        <v>2013</v>
      </c>
      <c r="E22" s="2">
        <v>2014</v>
      </c>
      <c r="F22" s="2">
        <v>2015</v>
      </c>
      <c r="G22" s="2">
        <v>2016</v>
      </c>
      <c r="H22" s="2">
        <v>2017</v>
      </c>
      <c r="I22" s="2">
        <v>2018</v>
      </c>
    </row>
    <row r="23" spans="1:12" ht="15" customHeight="1">
      <c r="A23" s="218"/>
      <c r="B23" t="s">
        <v>33</v>
      </c>
      <c r="C23">
        <v>4.0999999999999996</v>
      </c>
      <c r="D23">
        <v>3.35</v>
      </c>
      <c r="E23">
        <v>2.81</v>
      </c>
      <c r="F23">
        <v>4.09</v>
      </c>
      <c r="G23">
        <v>3.5</v>
      </c>
      <c r="H23">
        <v>2.5</v>
      </c>
      <c r="I23">
        <v>3.1040000000000001</v>
      </c>
    </row>
    <row r="24" spans="1:12">
      <c r="A24" s="218"/>
      <c r="B24" t="s">
        <v>35</v>
      </c>
      <c r="C24">
        <v>3.37</v>
      </c>
      <c r="D24">
        <v>3.07</v>
      </c>
      <c r="E24">
        <v>2.2200000000000002</v>
      </c>
      <c r="F24">
        <v>2.41</v>
      </c>
      <c r="G24">
        <v>1.7</v>
      </c>
      <c r="H24">
        <v>1.7</v>
      </c>
      <c r="I24">
        <v>2.2236699999999998</v>
      </c>
    </row>
    <row r="25" spans="1:12">
      <c r="A25" s="218"/>
      <c r="B25" t="s">
        <v>34</v>
      </c>
      <c r="C25">
        <v>0.7</v>
      </c>
      <c r="D25">
        <v>0.27</v>
      </c>
      <c r="E25">
        <v>0.57999999999999996</v>
      </c>
      <c r="F25">
        <v>1.63</v>
      </c>
      <c r="G25">
        <v>1.8</v>
      </c>
      <c r="H25">
        <v>0.7</v>
      </c>
      <c r="I25">
        <v>0.88280999999999998</v>
      </c>
      <c r="L25" t="s">
        <v>22</v>
      </c>
    </row>
    <row r="26" spans="1:12">
      <c r="C26" s="11"/>
      <c r="D26" s="11"/>
      <c r="E26" s="11"/>
      <c r="F26" s="11"/>
      <c r="G26" s="11"/>
      <c r="H26" s="11"/>
      <c r="I26" s="11"/>
      <c r="L26" t="s">
        <v>99</v>
      </c>
    </row>
    <row r="27" spans="1:12">
      <c r="C27" s="11"/>
      <c r="D27" s="11"/>
      <c r="E27" s="11"/>
      <c r="F27" s="11"/>
      <c r="G27" s="11"/>
      <c r="H27" s="11"/>
      <c r="I27" s="11"/>
    </row>
    <row r="28" spans="1:12">
      <c r="C28" s="2">
        <v>2012</v>
      </c>
      <c r="D28" s="2">
        <v>2013</v>
      </c>
      <c r="E28" s="2">
        <v>2014</v>
      </c>
      <c r="F28" s="2">
        <v>2015</v>
      </c>
      <c r="G28" s="2">
        <v>2016</v>
      </c>
      <c r="H28" s="2">
        <v>2017</v>
      </c>
      <c r="I28" s="2">
        <v>2018</v>
      </c>
    </row>
    <row r="29" spans="1:12" ht="15" customHeight="1">
      <c r="A29" s="218"/>
      <c r="B29" t="s">
        <v>33</v>
      </c>
      <c r="C29" s="11">
        <v>100</v>
      </c>
      <c r="D29" s="11">
        <v>103.35</v>
      </c>
      <c r="E29" s="11">
        <v>106.25413499999999</v>
      </c>
      <c r="F29" s="11">
        <v>110.5999291215</v>
      </c>
      <c r="G29" s="11">
        <v>114.4709266407525</v>
      </c>
      <c r="H29" s="11">
        <v>117.3326998067713</v>
      </c>
      <c r="I29" s="11">
        <v>120.97470680877348</v>
      </c>
    </row>
    <row r="30" spans="1:12">
      <c r="A30" s="218"/>
      <c r="B30" t="s">
        <v>35</v>
      </c>
      <c r="C30" s="11">
        <v>100</v>
      </c>
      <c r="D30" s="11">
        <v>103.07</v>
      </c>
      <c r="E30" s="11">
        <v>105.358154</v>
      </c>
      <c r="F30" s="11">
        <v>107.89728551139999</v>
      </c>
      <c r="G30" s="11">
        <v>109.73153936509379</v>
      </c>
      <c r="H30" s="11">
        <v>111.5969755343004</v>
      </c>
      <c r="I30" s="11">
        <v>114.07852400016398</v>
      </c>
    </row>
    <row r="31" spans="1:12">
      <c r="A31" s="218"/>
      <c r="B31" t="s">
        <v>34</v>
      </c>
      <c r="C31" s="11">
        <v>100</v>
      </c>
      <c r="D31" s="11">
        <v>100.27</v>
      </c>
      <c r="E31" s="11">
        <v>100.85156600000001</v>
      </c>
      <c r="F31" s="11">
        <v>102.49544652579999</v>
      </c>
      <c r="G31" s="11">
        <v>104.34036456326439</v>
      </c>
      <c r="H31" s="11">
        <v>105.07074711520723</v>
      </c>
      <c r="I31" s="11">
        <v>105.99832217781498</v>
      </c>
    </row>
    <row r="32" spans="1:12">
      <c r="C32" s="11"/>
      <c r="D32" s="11"/>
      <c r="E32" s="11"/>
      <c r="F32" s="11"/>
      <c r="G32" s="11"/>
      <c r="H32" s="11"/>
      <c r="I32" s="11"/>
    </row>
    <row r="33" spans="1:12">
      <c r="C33" s="11"/>
      <c r="D33" s="11"/>
      <c r="E33" s="11"/>
      <c r="F33" s="11"/>
      <c r="G33" s="11"/>
      <c r="H33" s="11"/>
    </row>
    <row r="35" spans="1:12">
      <c r="C35" s="20"/>
      <c r="D35" s="20"/>
      <c r="E35" s="20"/>
      <c r="F35" s="20"/>
      <c r="G35" s="20"/>
      <c r="H35" s="20"/>
      <c r="I35" s="20"/>
    </row>
    <row r="36" spans="1:12">
      <c r="A36" s="2" t="s">
        <v>3</v>
      </c>
      <c r="C36" s="2">
        <v>2012</v>
      </c>
      <c r="D36" s="2">
        <v>2013</v>
      </c>
      <c r="E36" s="2">
        <v>2014</v>
      </c>
      <c r="F36" s="2">
        <v>2015</v>
      </c>
      <c r="G36" s="2">
        <v>2016</v>
      </c>
      <c r="H36" s="2">
        <v>2017</v>
      </c>
      <c r="I36" s="2">
        <v>2018</v>
      </c>
    </row>
    <row r="37" spans="1:12" ht="15" customHeight="1">
      <c r="A37" s="218"/>
      <c r="B37" t="s">
        <v>33</v>
      </c>
      <c r="C37">
        <v>5.68</v>
      </c>
      <c r="D37">
        <v>5.22</v>
      </c>
      <c r="E37">
        <v>2.4300000000000002</v>
      </c>
      <c r="F37">
        <v>3.44</v>
      </c>
      <c r="G37">
        <v>7</v>
      </c>
      <c r="H37">
        <v>2.4</v>
      </c>
      <c r="I37">
        <v>2.3220999999999998</v>
      </c>
      <c r="L37" t="s">
        <v>22</v>
      </c>
    </row>
    <row r="38" spans="1:12">
      <c r="A38" s="218"/>
      <c r="B38" t="s">
        <v>35</v>
      </c>
      <c r="C38">
        <v>3.72</v>
      </c>
      <c r="D38">
        <v>3.36</v>
      </c>
      <c r="E38">
        <v>2.33</v>
      </c>
      <c r="F38">
        <v>2.68</v>
      </c>
      <c r="G38">
        <v>1.8</v>
      </c>
      <c r="H38">
        <v>1.7</v>
      </c>
      <c r="I38">
        <v>2.2960600000000002</v>
      </c>
      <c r="L38" t="s">
        <v>3</v>
      </c>
    </row>
    <row r="39" spans="1:12">
      <c r="A39" s="218"/>
      <c r="B39" t="s">
        <v>34</v>
      </c>
      <c r="C39">
        <v>1.89</v>
      </c>
      <c r="D39">
        <v>1.8</v>
      </c>
      <c r="E39">
        <v>0.09</v>
      </c>
      <c r="F39">
        <v>0.74</v>
      </c>
      <c r="G39">
        <v>5.0999999999999996</v>
      </c>
      <c r="H39">
        <v>0.7</v>
      </c>
      <c r="I39">
        <v>2.5489999999999999E-2</v>
      </c>
    </row>
    <row r="40" spans="1:12">
      <c r="C40" s="18"/>
      <c r="D40" s="19"/>
    </row>
    <row r="41" spans="1:12">
      <c r="C41" s="11"/>
      <c r="D41" s="11"/>
      <c r="E41" s="11"/>
      <c r="F41" s="11"/>
      <c r="G41" s="11"/>
      <c r="H41" s="11"/>
      <c r="I41" s="11"/>
    </row>
    <row r="42" spans="1:12">
      <c r="C42" s="2">
        <v>2012</v>
      </c>
      <c r="D42" s="2">
        <v>2013</v>
      </c>
      <c r="E42" s="2">
        <v>2014</v>
      </c>
      <c r="F42" s="2">
        <v>2015</v>
      </c>
      <c r="G42" s="2">
        <v>2016</v>
      </c>
      <c r="H42" s="2">
        <v>2017</v>
      </c>
      <c r="I42" s="2">
        <v>2018</v>
      </c>
    </row>
    <row r="43" spans="1:12" ht="15" customHeight="1">
      <c r="A43" s="218"/>
      <c r="B43" t="s">
        <v>33</v>
      </c>
      <c r="C43" s="11">
        <v>100</v>
      </c>
      <c r="D43" s="11">
        <v>105.22</v>
      </c>
      <c r="E43" s="11">
        <v>107.77684600000001</v>
      </c>
      <c r="F43" s="11">
        <v>111.4843695024</v>
      </c>
      <c r="G43" s="11">
        <v>119.288275367568</v>
      </c>
      <c r="H43" s="11">
        <v>122.15119397638964</v>
      </c>
      <c r="I43" s="11">
        <v>124.98766685171539</v>
      </c>
    </row>
    <row r="44" spans="1:12">
      <c r="A44" s="218"/>
      <c r="B44" t="s">
        <v>35</v>
      </c>
      <c r="C44" s="11">
        <v>100</v>
      </c>
      <c r="D44" s="11">
        <v>103.36</v>
      </c>
      <c r="E44" s="11">
        <v>105.768288</v>
      </c>
      <c r="F44" s="11">
        <v>108.6028781184</v>
      </c>
      <c r="G44" s="11">
        <v>110.5577299245312</v>
      </c>
      <c r="H44" s="11">
        <v>112.43721133324823</v>
      </c>
      <c r="I44" s="11">
        <v>115.0188371677864</v>
      </c>
    </row>
    <row r="45" spans="1:12">
      <c r="A45" s="218"/>
      <c r="B45" t="s">
        <v>34</v>
      </c>
      <c r="C45" s="11">
        <v>100</v>
      </c>
      <c r="D45" s="11">
        <v>101.8</v>
      </c>
      <c r="E45" s="11">
        <v>101.89162</v>
      </c>
      <c r="F45" s="11">
        <v>102.645617988</v>
      </c>
      <c r="G45" s="11">
        <v>107.88054450538799</v>
      </c>
      <c r="H45" s="11">
        <v>108.6357083169257</v>
      </c>
      <c r="I45" s="11">
        <v>108.66339955897568</v>
      </c>
    </row>
    <row r="46" spans="1:12">
      <c r="C46" s="11"/>
      <c r="D46" s="11"/>
      <c r="E46" s="11"/>
      <c r="F46" s="11"/>
      <c r="G46" s="11"/>
      <c r="H46" s="11"/>
      <c r="I46" s="11"/>
    </row>
    <row r="48" spans="1:12" s="148" customFormat="1"/>
    <row r="50" spans="1:12" ht="15.75">
      <c r="A50" s="15" t="s">
        <v>37</v>
      </c>
      <c r="C50" s="20"/>
      <c r="D50" s="20"/>
      <c r="E50" s="20"/>
      <c r="F50" s="20"/>
      <c r="G50" s="20"/>
      <c r="H50" s="20"/>
      <c r="I50" s="20"/>
    </row>
    <row r="52" spans="1:12">
      <c r="C52" s="20"/>
      <c r="D52" s="20"/>
      <c r="E52" s="20"/>
      <c r="F52" s="20"/>
      <c r="G52" s="20"/>
      <c r="H52" s="20"/>
      <c r="I52" s="20"/>
    </row>
    <row r="53" spans="1:12">
      <c r="A53" s="2" t="s">
        <v>40</v>
      </c>
      <c r="C53" s="2">
        <v>2012</v>
      </c>
      <c r="D53" s="2">
        <v>2013</v>
      </c>
      <c r="E53" s="2">
        <v>2014</v>
      </c>
      <c r="F53" s="2">
        <v>2015</v>
      </c>
      <c r="G53" s="2">
        <v>2016</v>
      </c>
      <c r="H53" s="2">
        <v>2017</v>
      </c>
      <c r="I53" s="2">
        <v>2018</v>
      </c>
    </row>
    <row r="54" spans="1:12" ht="15" customHeight="1">
      <c r="A54" s="218"/>
      <c r="B54" t="s">
        <v>33</v>
      </c>
      <c r="C54">
        <v>2.06</v>
      </c>
      <c r="D54">
        <v>1.83</v>
      </c>
      <c r="E54">
        <v>1.1200000000000001</v>
      </c>
      <c r="F54">
        <v>2.63</v>
      </c>
      <c r="G54">
        <v>0.7</v>
      </c>
      <c r="H54">
        <v>0.8</v>
      </c>
      <c r="I54" s="11">
        <v>1.2657400000000001</v>
      </c>
    </row>
    <row r="55" spans="1:12">
      <c r="A55" s="218"/>
      <c r="B55" t="s">
        <v>35</v>
      </c>
      <c r="C55">
        <v>1.64</v>
      </c>
      <c r="D55">
        <v>1.57</v>
      </c>
      <c r="E55">
        <v>0.75</v>
      </c>
      <c r="F55">
        <v>1.82</v>
      </c>
      <c r="G55">
        <v>0.1</v>
      </c>
      <c r="H55">
        <v>0.5</v>
      </c>
      <c r="I55" s="11">
        <v>0.95513000000000003</v>
      </c>
    </row>
    <row r="56" spans="1:12">
      <c r="A56" s="218"/>
      <c r="B56" t="s">
        <v>34</v>
      </c>
      <c r="C56">
        <v>0.41</v>
      </c>
      <c r="D56">
        <v>0.25</v>
      </c>
      <c r="E56">
        <v>0.36</v>
      </c>
      <c r="F56">
        <v>0.79</v>
      </c>
      <c r="G56">
        <v>0.6</v>
      </c>
      <c r="H56">
        <v>0.2</v>
      </c>
      <c r="I56" s="11">
        <v>0.30768000000000001</v>
      </c>
    </row>
    <row r="57" spans="1:12">
      <c r="C57" s="16"/>
      <c r="D57" s="16"/>
      <c r="E57" s="16"/>
      <c r="F57" s="16"/>
      <c r="G57" s="16"/>
      <c r="H57" s="16"/>
      <c r="I57" s="16"/>
    </row>
    <row r="58" spans="1:12">
      <c r="C58" s="11"/>
      <c r="D58" s="11"/>
      <c r="E58" s="11"/>
      <c r="F58" s="11"/>
      <c r="G58" s="11"/>
      <c r="H58" s="11"/>
      <c r="I58" s="11"/>
      <c r="L58" t="s">
        <v>98</v>
      </c>
    </row>
    <row r="59" spans="1:12">
      <c r="C59" s="2">
        <v>2012</v>
      </c>
      <c r="D59" s="2">
        <v>2013</v>
      </c>
      <c r="E59" s="2">
        <v>2014</v>
      </c>
      <c r="F59" s="2">
        <v>2015</v>
      </c>
      <c r="G59" s="2">
        <v>2016</v>
      </c>
      <c r="H59" s="2">
        <v>2017</v>
      </c>
      <c r="I59" s="2">
        <v>2018</v>
      </c>
      <c r="L59" t="s">
        <v>99</v>
      </c>
    </row>
    <row r="60" spans="1:12" ht="15" customHeight="1">
      <c r="A60" s="218"/>
      <c r="B60" t="s">
        <v>33</v>
      </c>
      <c r="C60" s="11">
        <v>100</v>
      </c>
      <c r="D60" s="11">
        <v>101.83</v>
      </c>
      <c r="E60" s="11">
        <v>102.970496</v>
      </c>
      <c r="F60" s="11">
        <v>105.67862004479998</v>
      </c>
      <c r="G60" s="11">
        <v>106.41837038511359</v>
      </c>
      <c r="H60" s="11">
        <v>107.2697173481945</v>
      </c>
      <c r="I60" s="11">
        <v>108.62747306855753</v>
      </c>
    </row>
    <row r="61" spans="1:12">
      <c r="A61" s="218"/>
      <c r="B61" t="s">
        <v>35</v>
      </c>
      <c r="C61" s="11">
        <v>100</v>
      </c>
      <c r="D61" s="11">
        <v>101.57</v>
      </c>
      <c r="E61" s="11">
        <v>102.33177499999999</v>
      </c>
      <c r="F61" s="11">
        <v>104.19421330499999</v>
      </c>
      <c r="G61" s="11">
        <v>104.298407518305</v>
      </c>
      <c r="H61" s="11">
        <v>104.81989955589651</v>
      </c>
      <c r="I61" s="11">
        <v>105.82106586252473</v>
      </c>
    </row>
    <row r="62" spans="1:12">
      <c r="A62" s="218"/>
      <c r="B62" t="s">
        <v>34</v>
      </c>
      <c r="C62" s="11">
        <v>100</v>
      </c>
      <c r="D62" s="11">
        <v>100.25</v>
      </c>
      <c r="E62" s="11">
        <v>100.6109</v>
      </c>
      <c r="F62" s="11">
        <v>101.40572611000002</v>
      </c>
      <c r="G62" s="11">
        <v>102.01416046666002</v>
      </c>
      <c r="H62" s="11">
        <v>102.21818878759333</v>
      </c>
      <c r="I62" s="11">
        <v>102.532693710855</v>
      </c>
    </row>
    <row r="63" spans="1:12">
      <c r="C63" s="11"/>
      <c r="D63" s="11"/>
      <c r="E63" s="11"/>
      <c r="F63" s="11"/>
      <c r="G63" s="11"/>
      <c r="H63" s="11"/>
      <c r="I63" s="11"/>
    </row>
    <row r="66" spans="1:12" s="148" customFormat="1"/>
    <row r="68" spans="1:12" ht="15.75">
      <c r="A68" s="15" t="s">
        <v>25</v>
      </c>
      <c r="C68" s="20"/>
      <c r="D68" s="20"/>
      <c r="E68" s="20"/>
      <c r="F68" s="20"/>
      <c r="G68" s="20"/>
      <c r="H68" s="20"/>
    </row>
    <row r="69" spans="1:12">
      <c r="A69" s="2" t="s">
        <v>38</v>
      </c>
      <c r="C69" s="2">
        <v>2012</v>
      </c>
      <c r="D69" s="2">
        <v>2013</v>
      </c>
      <c r="E69" s="2">
        <v>2014</v>
      </c>
      <c r="F69" s="2">
        <v>2015</v>
      </c>
      <c r="G69" s="2">
        <v>2016</v>
      </c>
      <c r="H69" s="2">
        <v>2017</v>
      </c>
      <c r="I69" s="2">
        <v>2018</v>
      </c>
    </row>
    <row r="70" spans="1:12">
      <c r="A70" s="2"/>
      <c r="B70" s="17"/>
      <c r="C70" s="3"/>
      <c r="D70" s="3"/>
      <c r="E70" s="3"/>
      <c r="F70" s="3"/>
      <c r="G70" s="3"/>
      <c r="H70" s="3"/>
      <c r="I70" s="210"/>
    </row>
    <row r="71" spans="1:12">
      <c r="A71" s="218"/>
      <c r="B71" t="s">
        <v>33</v>
      </c>
      <c r="C71" s="11">
        <v>5.36</v>
      </c>
      <c r="D71" s="11">
        <v>4.08</v>
      </c>
      <c r="E71" s="11">
        <v>0.56999999999999995</v>
      </c>
      <c r="F71" s="11">
        <v>3.73</v>
      </c>
      <c r="G71">
        <v>2.9</v>
      </c>
      <c r="H71">
        <v>3.2</v>
      </c>
      <c r="I71" s="11">
        <v>3.7954500000000002</v>
      </c>
      <c r="L71" t="s">
        <v>25</v>
      </c>
    </row>
    <row r="72" spans="1:12">
      <c r="A72" s="218"/>
      <c r="B72" t="s">
        <v>35</v>
      </c>
      <c r="C72">
        <v>4.74</v>
      </c>
      <c r="D72">
        <v>3.78</v>
      </c>
      <c r="E72">
        <v>0.15</v>
      </c>
      <c r="F72">
        <v>3.02</v>
      </c>
      <c r="G72">
        <v>2.2000000000000002</v>
      </c>
      <c r="H72">
        <v>2.6</v>
      </c>
      <c r="I72" s="11">
        <v>3.3082400000000001</v>
      </c>
      <c r="L72" t="s">
        <v>99</v>
      </c>
    </row>
    <row r="73" spans="1:12">
      <c r="A73" s="218"/>
      <c r="B73" t="s">
        <v>34</v>
      </c>
      <c r="C73">
        <v>0.59</v>
      </c>
      <c r="D73">
        <v>0.28999999999999998</v>
      </c>
      <c r="E73">
        <v>0.42</v>
      </c>
      <c r="F73">
        <v>0.69</v>
      </c>
      <c r="G73">
        <v>0.7</v>
      </c>
      <c r="H73">
        <v>0.5</v>
      </c>
      <c r="I73" s="11">
        <v>0.47160999999999997</v>
      </c>
    </row>
    <row r="74" spans="1:12">
      <c r="C74" s="12"/>
      <c r="D74" s="12"/>
      <c r="E74" s="12"/>
      <c r="F74" s="12"/>
      <c r="G74" s="12"/>
      <c r="H74" s="12"/>
      <c r="I74" s="12"/>
    </row>
    <row r="75" spans="1:12">
      <c r="C75" s="11"/>
      <c r="D75" s="11"/>
      <c r="E75" s="11"/>
      <c r="F75" s="11"/>
      <c r="G75" s="11"/>
      <c r="H75" s="11"/>
      <c r="I75" s="11"/>
    </row>
    <row r="76" spans="1:12">
      <c r="C76" s="2">
        <v>2012</v>
      </c>
      <c r="D76" s="2">
        <v>2013</v>
      </c>
      <c r="E76" s="2">
        <v>2014</v>
      </c>
      <c r="F76" s="2">
        <v>2015</v>
      </c>
      <c r="G76" s="2">
        <v>2016</v>
      </c>
      <c r="H76" s="2">
        <v>2017</v>
      </c>
      <c r="I76" s="2">
        <v>2018</v>
      </c>
    </row>
    <row r="77" spans="1:12">
      <c r="C77" s="21"/>
      <c r="D77" s="21"/>
      <c r="E77" s="21"/>
      <c r="F77" s="21"/>
      <c r="G77" s="21"/>
      <c r="H77" s="21"/>
      <c r="I77" s="21"/>
    </row>
    <row r="78" spans="1:12">
      <c r="A78" s="218"/>
      <c r="B78" t="s">
        <v>33</v>
      </c>
      <c r="C78" s="11">
        <v>100</v>
      </c>
      <c r="D78" s="11">
        <v>104.08</v>
      </c>
      <c r="E78" s="11">
        <v>104.67325599999998</v>
      </c>
      <c r="F78" s="11">
        <v>108.57756844879998</v>
      </c>
      <c r="G78" s="11">
        <v>111.7263179338152</v>
      </c>
      <c r="H78" s="11">
        <v>115.30156010769728</v>
      </c>
      <c r="I78" s="11">
        <v>119.67777317080488</v>
      </c>
    </row>
    <row r="79" spans="1:12">
      <c r="A79" s="218"/>
      <c r="B79" t="s">
        <v>35</v>
      </c>
      <c r="C79" s="11">
        <v>100</v>
      </c>
      <c r="D79" s="11">
        <v>103.78</v>
      </c>
      <c r="E79" s="11">
        <v>103.93567000000002</v>
      </c>
      <c r="F79" s="11">
        <v>107.07452723400002</v>
      </c>
      <c r="G79" s="11">
        <v>109.43016683314801</v>
      </c>
      <c r="H79" s="11">
        <v>112.27535117080984</v>
      </c>
      <c r="I79" s="11">
        <v>115.98968924838304</v>
      </c>
    </row>
    <row r="80" spans="1:12">
      <c r="A80" s="218"/>
      <c r="B80" t="s">
        <v>34</v>
      </c>
      <c r="C80" s="11">
        <v>100</v>
      </c>
      <c r="D80" s="11">
        <v>100.29</v>
      </c>
      <c r="E80" s="11">
        <v>100.711218</v>
      </c>
      <c r="F80" s="11">
        <v>101.4061254042</v>
      </c>
      <c r="G80" s="11">
        <v>102.11596828202941</v>
      </c>
      <c r="H80" s="11">
        <v>102.62654812343955</v>
      </c>
      <c r="I80" s="11">
        <v>103.11054518704449</v>
      </c>
    </row>
    <row r="81" spans="1:12">
      <c r="C81" s="11"/>
      <c r="D81" s="11"/>
      <c r="E81" s="11"/>
      <c r="F81" s="11"/>
      <c r="G81" s="11"/>
      <c r="H81" s="11"/>
      <c r="I81" s="11"/>
    </row>
    <row r="84" spans="1:12" s="148" customFormat="1"/>
    <row r="85" spans="1:12" ht="15.75">
      <c r="A85" s="15" t="s">
        <v>11</v>
      </c>
      <c r="C85" s="20"/>
      <c r="D85" s="20"/>
      <c r="E85" s="20"/>
      <c r="F85" s="20"/>
      <c r="G85" s="20"/>
      <c r="H85" s="20"/>
      <c r="I85" s="20"/>
    </row>
    <row r="86" spans="1:12">
      <c r="A86" s="2" t="s">
        <v>39</v>
      </c>
      <c r="C86" s="2">
        <v>2012</v>
      </c>
      <c r="D86" s="2">
        <v>2013</v>
      </c>
      <c r="E86" s="2">
        <v>2014</v>
      </c>
      <c r="F86" s="2">
        <v>2015</v>
      </c>
      <c r="G86" s="2">
        <v>2016</v>
      </c>
      <c r="H86" s="2">
        <v>2017</v>
      </c>
      <c r="I86" s="2">
        <v>2018</v>
      </c>
    </row>
    <row r="87" spans="1:12">
      <c r="A87" s="218"/>
      <c r="B87" t="s">
        <v>33</v>
      </c>
      <c r="C87">
        <v>3.53</v>
      </c>
      <c r="D87">
        <v>3</v>
      </c>
      <c r="E87">
        <v>2.4</v>
      </c>
      <c r="F87">
        <v>2.98</v>
      </c>
      <c r="G87">
        <v>2.1</v>
      </c>
      <c r="H87">
        <v>1.6</v>
      </c>
      <c r="I87" s="11">
        <v>1.8688400000000001</v>
      </c>
    </row>
    <row r="88" spans="1:12">
      <c r="A88" s="218"/>
      <c r="B88" t="s">
        <v>35</v>
      </c>
      <c r="C88">
        <v>3.34</v>
      </c>
      <c r="D88">
        <v>3.3</v>
      </c>
      <c r="E88">
        <v>2.1</v>
      </c>
      <c r="F88">
        <v>2.15</v>
      </c>
      <c r="G88">
        <v>2.4</v>
      </c>
      <c r="H88">
        <v>1.8</v>
      </c>
      <c r="I88" s="11">
        <v>2.4665699999999999</v>
      </c>
      <c r="L88" t="s">
        <v>11</v>
      </c>
    </row>
    <row r="89" spans="1:12">
      <c r="A89" s="218"/>
      <c r="B89" t="s">
        <v>34</v>
      </c>
      <c r="C89">
        <v>0.19</v>
      </c>
      <c r="D89">
        <v>-0.3</v>
      </c>
      <c r="E89">
        <v>0.2</v>
      </c>
      <c r="F89">
        <v>0.81</v>
      </c>
      <c r="G89">
        <v>-0.3</v>
      </c>
      <c r="H89">
        <v>-0.3</v>
      </c>
      <c r="I89" s="11">
        <v>-0.58333999999999997</v>
      </c>
      <c r="L89" t="s">
        <v>99</v>
      </c>
    </row>
    <row r="90" spans="1:12">
      <c r="C90" s="16"/>
      <c r="D90" s="16"/>
      <c r="E90" s="12"/>
      <c r="F90" s="12"/>
      <c r="G90" s="12"/>
      <c r="H90" s="12"/>
      <c r="I90" s="11"/>
    </row>
    <row r="91" spans="1:12">
      <c r="C91" s="11"/>
      <c r="D91" s="11"/>
      <c r="E91" s="11"/>
      <c r="F91" s="11"/>
      <c r="G91" s="11"/>
      <c r="H91" s="11"/>
      <c r="I91" s="11"/>
    </row>
    <row r="92" spans="1:12">
      <c r="C92" s="2">
        <v>2012</v>
      </c>
      <c r="D92" s="2">
        <v>2013</v>
      </c>
      <c r="E92" s="2">
        <v>2014</v>
      </c>
      <c r="F92" s="2">
        <v>2015</v>
      </c>
      <c r="G92" s="2">
        <v>2016</v>
      </c>
      <c r="H92" s="2">
        <v>2017</v>
      </c>
      <c r="I92" s="2">
        <v>2018</v>
      </c>
    </row>
    <row r="93" spans="1:12">
      <c r="A93" s="218"/>
      <c r="B93" t="s">
        <v>33</v>
      </c>
      <c r="C93" s="11">
        <v>100</v>
      </c>
      <c r="D93" s="11">
        <v>103</v>
      </c>
      <c r="E93" s="11">
        <v>105.47200000000001</v>
      </c>
      <c r="F93" s="11">
        <v>108.61506560000002</v>
      </c>
      <c r="G93" s="11">
        <v>110.89598197760002</v>
      </c>
      <c r="H93" s="11">
        <v>112.6703176892416</v>
      </c>
      <c r="I93" s="11">
        <v>114.77594565434524</v>
      </c>
    </row>
    <row r="94" spans="1:12">
      <c r="A94" s="218"/>
      <c r="B94" t="s">
        <v>35</v>
      </c>
      <c r="C94" s="11">
        <v>100</v>
      </c>
      <c r="D94" s="11">
        <v>103.3</v>
      </c>
      <c r="E94" s="11">
        <v>105.46929999999999</v>
      </c>
      <c r="F94" s="11">
        <v>107.73688995000001</v>
      </c>
      <c r="G94" s="11">
        <v>110.32257530880001</v>
      </c>
      <c r="H94" s="11">
        <v>112.30838166435841</v>
      </c>
      <c r="I94" s="11">
        <v>115.07854651397697</v>
      </c>
    </row>
    <row r="95" spans="1:12">
      <c r="A95" s="218"/>
      <c r="B95" t="s">
        <v>34</v>
      </c>
      <c r="C95" s="11">
        <v>100</v>
      </c>
      <c r="D95" s="11">
        <v>99.7</v>
      </c>
      <c r="E95" s="11">
        <v>99.8994</v>
      </c>
      <c r="F95" s="11">
        <v>100.70858514</v>
      </c>
      <c r="G95" s="11">
        <v>100.40645938457999</v>
      </c>
      <c r="H95" s="11">
        <v>100.10524000642624</v>
      </c>
      <c r="I95" s="11">
        <v>99.521286099372759</v>
      </c>
    </row>
    <row r="96" spans="1:12">
      <c r="C96" s="11"/>
      <c r="D96" s="11"/>
      <c r="E96" s="11"/>
      <c r="F96" s="11"/>
      <c r="G96" s="11"/>
      <c r="H96" s="11"/>
      <c r="I96" s="11"/>
    </row>
  </sheetData>
  <mergeCells count="12">
    <mergeCell ref="A5:A7"/>
    <mergeCell ref="A11:A13"/>
    <mergeCell ref="A54:A56"/>
    <mergeCell ref="A23:A25"/>
    <mergeCell ref="A29:A31"/>
    <mergeCell ref="A37:A39"/>
    <mergeCell ref="A43:A45"/>
    <mergeCell ref="A78:A80"/>
    <mergeCell ref="A87:A89"/>
    <mergeCell ref="A93:A95"/>
    <mergeCell ref="A60:A62"/>
    <mergeCell ref="A71:A73"/>
  </mergeCells>
  <pageMargins left="0.25" right="0.25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Tab 1</vt:lpstr>
      <vt:lpstr>Tab 2</vt:lpstr>
      <vt:lpstr>G1 evol ctype</vt:lpstr>
      <vt:lpstr>G2+GB Enc 1 struct par taxe</vt:lpstr>
      <vt:lpstr>G2 evol taxes</vt:lpstr>
      <vt:lpstr>G3 TH et TFB et cycle électoral</vt:lpstr>
      <vt:lpstr>GA Enc 1 Structures par niveaux</vt:lpstr>
      <vt:lpstr>Tab Encadré 2 Effet base taux</vt:lpstr>
      <vt:lpstr>Graph Encadré 2 - effets</vt:lpstr>
      <vt:lpstr>'Graph Encadré 2 - effets'!Zone_d_impression</vt:lpstr>
    </vt:vector>
  </TitlesOfParts>
  <Company>MININT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</dc:creator>
  <cp:lastModifiedBy>NIEL Xavier</cp:lastModifiedBy>
  <cp:lastPrinted>2018-11-21T09:06:53Z</cp:lastPrinted>
  <dcterms:created xsi:type="dcterms:W3CDTF">2018-11-07T09:21:03Z</dcterms:created>
  <dcterms:modified xsi:type="dcterms:W3CDTF">2019-04-23T14:51:17Z</dcterms:modified>
</cp:coreProperties>
</file>